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azanovaEN\Desktop\Сетевые графики МП\2020\"/>
    </mc:Choice>
  </mc:AlternateContent>
  <bookViews>
    <workbookView xWindow="-401" yWindow="-100" windowWidth="15565" windowHeight="11044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титул" sheetId="18" r:id="rId5"/>
    <sheet name="Показатели" sheetId="14" r:id="rId6"/>
    <sheet name="Пояснительная записка " sheetId="16" state="hidden" r:id="rId7"/>
    <sheet name="Нац.проект" sheetId="17" r:id="rId8"/>
  </sheets>
  <definedNames>
    <definedName name="_xlnm._FilterDatabase" localSheetId="2" hidden="1">'Выполнение работ'!$A$3:$O$70</definedName>
    <definedName name="_xlnm._FilterDatabase" localSheetId="3" hidden="1">'Финансирование '!$D$2:$D$89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'!$6:$9</definedName>
    <definedName name="_xlnm.Print_Area" localSheetId="2">'Выполнение работ'!$A$1:$Q$81</definedName>
    <definedName name="_xlnm.Print_Area" localSheetId="3">'Финансирование '!$A$1:$BB$64</definedName>
  </definedNames>
  <calcPr calcId="162913"/>
</workbook>
</file>

<file path=xl/calcChain.xml><?xml version="1.0" encoding="utf-8"?>
<calcChain xmlns="http://schemas.openxmlformats.org/spreadsheetml/2006/main">
  <c r="X11" i="13" l="1"/>
  <c r="F9" i="14"/>
  <c r="F10" i="14"/>
  <c r="F11" i="14"/>
  <c r="F8" i="14"/>
  <c r="AY49" i="13" l="1"/>
  <c r="AY48" i="13"/>
  <c r="AY47" i="13" s="1"/>
  <c r="V16" i="13"/>
  <c r="E49" i="13"/>
  <c r="F34" i="13"/>
  <c r="E33" i="13"/>
  <c r="F33" i="13"/>
  <c r="V38" i="13"/>
  <c r="F37" i="13"/>
  <c r="F38" i="13"/>
  <c r="E37" i="13"/>
  <c r="E38" i="13"/>
  <c r="N48" i="13"/>
  <c r="N47" i="13" s="1"/>
  <c r="N51" i="13"/>
  <c r="N50" i="13" s="1"/>
  <c r="M53" i="13" l="1"/>
  <c r="M52" i="13" s="1"/>
  <c r="M51" i="13" s="1"/>
  <c r="M50" i="13" s="1"/>
  <c r="M41" i="13"/>
  <c r="M34" i="13" s="1"/>
  <c r="M45" i="13" l="1"/>
  <c r="M49" i="13"/>
  <c r="M29" i="13"/>
  <c r="M40" i="13" l="1"/>
  <c r="M33" i="13" s="1"/>
  <c r="M38" i="13"/>
  <c r="M24" i="13"/>
  <c r="M19" i="13" s="1"/>
  <c r="M10" i="13"/>
  <c r="M48" i="13"/>
  <c r="M44" i="13"/>
  <c r="M28" i="13"/>
  <c r="J18" i="13"/>
  <c r="S18" i="13"/>
  <c r="V18" i="13"/>
  <c r="AD18" i="13"/>
  <c r="AI18" i="13"/>
  <c r="AN18" i="13"/>
  <c r="AS18" i="13"/>
  <c r="AX18" i="13"/>
  <c r="M39" i="13" l="1"/>
  <c r="M32" i="13" s="1"/>
  <c r="M17" i="13" s="1"/>
  <c r="M37" i="13"/>
  <c r="M23" i="13"/>
  <c r="M47" i="13"/>
  <c r="M42" i="13" s="1"/>
  <c r="M35" i="13" s="1"/>
  <c r="M30" i="13" s="1"/>
  <c r="M43" i="13"/>
  <c r="M36" i="13" s="1"/>
  <c r="M31" i="13" s="1"/>
  <c r="F36" i="13"/>
  <c r="F35" i="13"/>
  <c r="M27" i="13" l="1"/>
  <c r="M22" i="13" s="1"/>
  <c r="M26" i="13"/>
  <c r="M16" i="13"/>
  <c r="M25" i="13"/>
  <c r="M15" i="13"/>
  <c r="E36" i="13"/>
  <c r="E34" i="13"/>
  <c r="E35" i="13"/>
  <c r="M14" i="13" l="1"/>
  <c r="M20" i="13"/>
  <c r="M18" i="13" s="1"/>
  <c r="M21" i="13"/>
  <c r="L18" i="17"/>
  <c r="L17" i="17"/>
  <c r="F16" i="17"/>
  <c r="E16" i="17"/>
  <c r="M13" i="13" l="1"/>
  <c r="I11" i="13"/>
  <c r="J11" i="13"/>
  <c r="K11" i="13"/>
  <c r="L11" i="13"/>
  <c r="M11" i="13"/>
  <c r="N11" i="13"/>
  <c r="O11" i="13"/>
  <c r="P11" i="13"/>
  <c r="Q11" i="13"/>
  <c r="R11" i="13"/>
  <c r="S11" i="13"/>
  <c r="U11" i="13"/>
  <c r="V11" i="13"/>
  <c r="W11" i="13"/>
  <c r="Y11" i="13"/>
  <c r="Z11" i="13"/>
  <c r="AA11" i="13"/>
  <c r="AB11" i="13"/>
  <c r="AC11" i="13"/>
  <c r="AD11" i="13"/>
  <c r="AE11" i="13"/>
  <c r="AF11" i="13"/>
  <c r="AG11" i="13"/>
  <c r="AH11" i="13"/>
  <c r="AI11" i="13"/>
  <c r="AJ11" i="13"/>
  <c r="AK11" i="13"/>
  <c r="AL11" i="13"/>
  <c r="AM11" i="13"/>
  <c r="AN11" i="13"/>
  <c r="AO11" i="13"/>
  <c r="AP11" i="13"/>
  <c r="AQ11" i="13"/>
  <c r="AR11" i="13"/>
  <c r="AS11" i="13"/>
  <c r="AT11" i="13"/>
  <c r="AU11" i="13"/>
  <c r="AV11" i="13"/>
  <c r="AW11" i="13"/>
  <c r="AX11" i="13"/>
  <c r="AY11" i="13"/>
  <c r="AZ11" i="13"/>
  <c r="BA11" i="13"/>
  <c r="J12" i="13"/>
  <c r="M12" i="13"/>
  <c r="S12" i="13"/>
  <c r="V12" i="13"/>
  <c r="Y12" i="13"/>
  <c r="AD12" i="13"/>
  <c r="AI12" i="13"/>
  <c r="AN12" i="13"/>
  <c r="AS12" i="13"/>
  <c r="AX12" i="13"/>
  <c r="BA12" i="13"/>
  <c r="H11" i="13"/>
  <c r="H53" i="13"/>
  <c r="I53" i="13"/>
  <c r="K53" i="13"/>
  <c r="L53" i="13"/>
  <c r="N53" i="13"/>
  <c r="O53" i="13"/>
  <c r="Q53" i="13"/>
  <c r="R53" i="13"/>
  <c r="T53" i="13"/>
  <c r="U53" i="13"/>
  <c r="X53" i="13"/>
  <c r="Z53" i="13"/>
  <c r="AA53" i="13"/>
  <c r="AB53" i="13"/>
  <c r="AC53" i="13"/>
  <c r="AE53" i="13"/>
  <c r="AF53" i="13"/>
  <c r="AG53" i="13"/>
  <c r="AH53" i="13"/>
  <c r="AJ53" i="13"/>
  <c r="AK53" i="13"/>
  <c r="AL53" i="13"/>
  <c r="AM53" i="13"/>
  <c r="AO53" i="13"/>
  <c r="AP53" i="13"/>
  <c r="AQ53" i="13"/>
  <c r="AR53" i="13"/>
  <c r="AT53" i="13"/>
  <c r="AU53" i="13"/>
  <c r="AV53" i="13"/>
  <c r="AW53" i="13"/>
  <c r="AY53" i="13"/>
  <c r="AZ53" i="13"/>
  <c r="W53" i="13"/>
  <c r="I51" i="13"/>
  <c r="I50" i="13" s="1"/>
  <c r="K51" i="13"/>
  <c r="K50" i="13" s="1"/>
  <c r="L51" i="13"/>
  <c r="L50" i="13" s="1"/>
  <c r="O51" i="13"/>
  <c r="O50" i="13" s="1"/>
  <c r="Q51" i="13"/>
  <c r="Q50" i="13" s="1"/>
  <c r="R51" i="13"/>
  <c r="R50" i="13" s="1"/>
  <c r="T51" i="13"/>
  <c r="T50" i="13" s="1"/>
  <c r="U51" i="13"/>
  <c r="U50" i="13" s="1"/>
  <c r="W51" i="13"/>
  <c r="W50" i="13" s="1"/>
  <c r="X51" i="13"/>
  <c r="X50" i="13" s="1"/>
  <c r="Z51" i="13"/>
  <c r="Z50" i="13" s="1"/>
  <c r="AA51" i="13"/>
  <c r="AA50" i="13" s="1"/>
  <c r="AB51" i="13"/>
  <c r="AB50" i="13" s="1"/>
  <c r="AC51" i="13"/>
  <c r="AC50" i="13" s="1"/>
  <c r="AE51" i="13"/>
  <c r="AE50" i="13" s="1"/>
  <c r="AF51" i="13"/>
  <c r="AF50" i="13" s="1"/>
  <c r="AG51" i="13"/>
  <c r="AG50" i="13" s="1"/>
  <c r="AH51" i="13"/>
  <c r="AH50" i="13" s="1"/>
  <c r="AJ51" i="13"/>
  <c r="AJ50" i="13" s="1"/>
  <c r="AK51" i="13"/>
  <c r="AK50" i="13" s="1"/>
  <c r="AL51" i="13"/>
  <c r="AL50" i="13" s="1"/>
  <c r="AM51" i="13"/>
  <c r="AM50" i="13" s="1"/>
  <c r="AO51" i="13"/>
  <c r="AO50" i="13" s="1"/>
  <c r="AP51" i="13"/>
  <c r="AP50" i="13" s="1"/>
  <c r="AQ51" i="13"/>
  <c r="AQ50" i="13" s="1"/>
  <c r="AR51" i="13"/>
  <c r="AR50" i="13" s="1"/>
  <c r="AT51" i="13"/>
  <c r="AT50" i="13" s="1"/>
  <c r="AU51" i="13"/>
  <c r="AU50" i="13" s="1"/>
  <c r="AV51" i="13"/>
  <c r="AV50" i="13" s="1"/>
  <c r="AW51" i="13"/>
  <c r="AW50" i="13" s="1"/>
  <c r="AY51" i="13"/>
  <c r="AY50" i="13" s="1"/>
  <c r="AZ51" i="13"/>
  <c r="AZ50" i="13" s="1"/>
  <c r="H51" i="13"/>
  <c r="H50" i="13" s="1"/>
  <c r="I48" i="13"/>
  <c r="I47" i="13" s="1"/>
  <c r="K48" i="13"/>
  <c r="K47" i="13" s="1"/>
  <c r="L48" i="13"/>
  <c r="L47" i="13" s="1"/>
  <c r="O48" i="13"/>
  <c r="O47" i="13" s="1"/>
  <c r="Q48" i="13"/>
  <c r="R48" i="13"/>
  <c r="T48" i="13"/>
  <c r="U48" i="13"/>
  <c r="U47" i="13" s="1"/>
  <c r="W48" i="13"/>
  <c r="W47" i="13" s="1"/>
  <c r="X48" i="13"/>
  <c r="X47" i="13" s="1"/>
  <c r="Z48" i="13"/>
  <c r="Z47" i="13" s="1"/>
  <c r="AA48" i="13"/>
  <c r="AA47" i="13" s="1"/>
  <c r="AB48" i="13"/>
  <c r="AB47" i="13" s="1"/>
  <c r="AC48" i="13"/>
  <c r="AC47" i="13" s="1"/>
  <c r="AE48" i="13"/>
  <c r="AE47" i="13" s="1"/>
  <c r="AF48" i="13"/>
  <c r="AF47" i="13" s="1"/>
  <c r="AG48" i="13"/>
  <c r="AG47" i="13" s="1"/>
  <c r="AH48" i="13"/>
  <c r="AH47" i="13" s="1"/>
  <c r="AJ48" i="13"/>
  <c r="AJ47" i="13" s="1"/>
  <c r="AK48" i="13"/>
  <c r="AK47" i="13" s="1"/>
  <c r="AL48" i="13"/>
  <c r="AL47" i="13" s="1"/>
  <c r="AM48" i="13"/>
  <c r="AM47" i="13" s="1"/>
  <c r="AO48" i="13"/>
  <c r="AO47" i="13" s="1"/>
  <c r="AP48" i="13"/>
  <c r="AP47" i="13" s="1"/>
  <c r="AQ48" i="13"/>
  <c r="AQ47" i="13" s="1"/>
  <c r="AR48" i="13"/>
  <c r="AR47" i="13" s="1"/>
  <c r="AT48" i="13"/>
  <c r="AT47" i="13" s="1"/>
  <c r="AU48" i="13"/>
  <c r="AU47" i="13" s="1"/>
  <c r="AV48" i="13"/>
  <c r="AV47" i="13" s="1"/>
  <c r="AW48" i="13"/>
  <c r="AW47" i="13" s="1"/>
  <c r="AZ48" i="13"/>
  <c r="AZ47" i="13" s="1"/>
  <c r="H48" i="13"/>
  <c r="I20" i="13"/>
  <c r="K20" i="13"/>
  <c r="L20" i="13"/>
  <c r="L18" i="13" s="1"/>
  <c r="N20" i="13"/>
  <c r="N18" i="13" s="1"/>
  <c r="O20" i="13"/>
  <c r="Q20" i="13"/>
  <c r="R20" i="13"/>
  <c r="T20" i="13"/>
  <c r="U20" i="13"/>
  <c r="W20" i="13"/>
  <c r="X20" i="13"/>
  <c r="X18" i="13" s="1"/>
  <c r="Z20" i="13"/>
  <c r="AA20" i="13"/>
  <c r="AB20" i="13"/>
  <c r="AB18" i="13" s="1"/>
  <c r="AC20" i="13"/>
  <c r="AC18" i="13" s="1"/>
  <c r="AE20" i="13"/>
  <c r="AF20" i="13"/>
  <c r="AF18" i="13" s="1"/>
  <c r="AG20" i="13"/>
  <c r="AH20" i="13"/>
  <c r="AJ20" i="13"/>
  <c r="AJ18" i="13" s="1"/>
  <c r="AK20" i="13"/>
  <c r="AL20" i="13"/>
  <c r="AM20" i="13"/>
  <c r="AO20" i="13"/>
  <c r="AP20" i="13"/>
  <c r="AQ20" i="13"/>
  <c r="AR20" i="13"/>
  <c r="AR18" i="13" s="1"/>
  <c r="AT20" i="13"/>
  <c r="AT18" i="13" s="1"/>
  <c r="AU20" i="13"/>
  <c r="AV20" i="13"/>
  <c r="AV18" i="13" s="1"/>
  <c r="AW20" i="13"/>
  <c r="AW18" i="13" s="1"/>
  <c r="AY20" i="13"/>
  <c r="AY18" i="13" s="1"/>
  <c r="AY12" i="13" s="1"/>
  <c r="AZ20" i="13"/>
  <c r="AZ18" i="13" s="1"/>
  <c r="H20" i="13"/>
  <c r="I17" i="13"/>
  <c r="K17" i="13"/>
  <c r="L17" i="13"/>
  <c r="N17" i="13"/>
  <c r="O17" i="13"/>
  <c r="Q17" i="13"/>
  <c r="R17" i="13"/>
  <c r="U17" i="13"/>
  <c r="W17" i="13"/>
  <c r="X17" i="13"/>
  <c r="Z17" i="13"/>
  <c r="AA17" i="13"/>
  <c r="AB17" i="13"/>
  <c r="AC17" i="13"/>
  <c r="AE17" i="13"/>
  <c r="AF17" i="13"/>
  <c r="AG17" i="13"/>
  <c r="AH17" i="13"/>
  <c r="AJ17" i="13"/>
  <c r="AK17" i="13"/>
  <c r="AL17" i="13"/>
  <c r="AM17" i="13"/>
  <c r="AO17" i="13"/>
  <c r="AP17" i="13"/>
  <c r="AQ17" i="13"/>
  <c r="AR17" i="13"/>
  <c r="AT17" i="13"/>
  <c r="AU17" i="13"/>
  <c r="AV17" i="13"/>
  <c r="AW17" i="13"/>
  <c r="AY17" i="13"/>
  <c r="AZ17" i="13"/>
  <c r="H17" i="13"/>
  <c r="T17" i="13"/>
  <c r="AO23" i="13"/>
  <c r="AO21" i="13"/>
  <c r="H21" i="13"/>
  <c r="H19" i="13" s="1"/>
  <c r="H10" i="13" s="1"/>
  <c r="I21" i="13"/>
  <c r="I19" i="13" s="1"/>
  <c r="I16" i="13" s="1"/>
  <c r="K21" i="13"/>
  <c r="K19" i="13" s="1"/>
  <c r="K16" i="13" s="1"/>
  <c r="L21" i="13"/>
  <c r="L19" i="13" s="1"/>
  <c r="L16" i="13" s="1"/>
  <c r="O21" i="13"/>
  <c r="Q21" i="13"/>
  <c r="R21" i="13"/>
  <c r="T21" i="13"/>
  <c r="U21" i="13"/>
  <c r="W19" i="13"/>
  <c r="X21" i="13"/>
  <c r="Z21" i="13"/>
  <c r="AA21" i="13"/>
  <c r="AB21" i="13"/>
  <c r="AC21" i="13"/>
  <c r="AE21" i="13"/>
  <c r="AF21" i="13"/>
  <c r="AG21" i="13"/>
  <c r="AH21" i="13"/>
  <c r="AJ21" i="13"/>
  <c r="AK21" i="13"/>
  <c r="AL21" i="13"/>
  <c r="AM21" i="13"/>
  <c r="AP21" i="13"/>
  <c r="AQ21" i="13"/>
  <c r="AR21" i="13"/>
  <c r="AT21" i="13"/>
  <c r="AU21" i="13"/>
  <c r="AV21" i="13"/>
  <c r="AW21" i="13"/>
  <c r="AY21" i="13"/>
  <c r="AZ21" i="13"/>
  <c r="N21" i="13"/>
  <c r="AO52" i="13" l="1"/>
  <c r="W52" i="13"/>
  <c r="H47" i="13"/>
  <c r="E48" i="13"/>
  <c r="O12" i="13"/>
  <c r="O18" i="13"/>
  <c r="N19" i="13"/>
  <c r="N16" i="13" s="1"/>
  <c r="N52" i="13"/>
  <c r="AV19" i="13"/>
  <c r="AV16" i="13" s="1"/>
  <c r="AV52" i="13"/>
  <c r="AQ19" i="13"/>
  <c r="AQ16" i="13" s="1"/>
  <c r="AQ52" i="13"/>
  <c r="AK19" i="13"/>
  <c r="AK16" i="13" s="1"/>
  <c r="AK52" i="13"/>
  <c r="AF19" i="13"/>
  <c r="AF16" i="13" s="1"/>
  <c r="AF52" i="13"/>
  <c r="AA19" i="13"/>
  <c r="AA16" i="13" s="1"/>
  <c r="AA52" i="13"/>
  <c r="U19" i="13"/>
  <c r="U16" i="13" s="1"/>
  <c r="U52" i="13"/>
  <c r="O19" i="13"/>
  <c r="O16" i="13" s="1"/>
  <c r="O52" i="13"/>
  <c r="AO12" i="13"/>
  <c r="AO18" i="13"/>
  <c r="AE12" i="13"/>
  <c r="AE18" i="13"/>
  <c r="Z12" i="13"/>
  <c r="Z18" i="13"/>
  <c r="T12" i="13"/>
  <c r="T18" i="13"/>
  <c r="AW19" i="13"/>
  <c r="AW16" i="13" s="1"/>
  <c r="AW52" i="13"/>
  <c r="AG19" i="13"/>
  <c r="AG16" i="13" s="1"/>
  <c r="AG52" i="13"/>
  <c r="AU12" i="13"/>
  <c r="AU18" i="13"/>
  <c r="AK12" i="13"/>
  <c r="AK18" i="13"/>
  <c r="U12" i="13"/>
  <c r="U18" i="13"/>
  <c r="AZ19" i="13"/>
  <c r="AZ16" i="13" s="1"/>
  <c r="AZ52" i="13"/>
  <c r="AU19" i="13"/>
  <c r="AU16" i="13" s="1"/>
  <c r="AU52" i="13"/>
  <c r="AP19" i="13"/>
  <c r="AP16" i="13" s="1"/>
  <c r="AP52" i="13"/>
  <c r="AJ19" i="13"/>
  <c r="AJ16" i="13" s="1"/>
  <c r="AJ52" i="13"/>
  <c r="AE19" i="13"/>
  <c r="AE16" i="13" s="1"/>
  <c r="AE52" i="13"/>
  <c r="Z19" i="13"/>
  <c r="Z16" i="13" s="1"/>
  <c r="Z52" i="13"/>
  <c r="T52" i="13"/>
  <c r="E17" i="13"/>
  <c r="AM12" i="13"/>
  <c r="AM18" i="13"/>
  <c r="AH12" i="13"/>
  <c r="AH18" i="13"/>
  <c r="R18" i="13"/>
  <c r="AR19" i="13"/>
  <c r="AR16" i="13" s="1"/>
  <c r="AR52" i="13"/>
  <c r="AL19" i="13"/>
  <c r="AL16" i="13" s="1"/>
  <c r="AL52" i="13"/>
  <c r="AB19" i="13"/>
  <c r="AB16" i="13" s="1"/>
  <c r="AB52" i="13"/>
  <c r="Q19" i="13"/>
  <c r="Q16" i="13" s="1"/>
  <c r="Q52" i="13"/>
  <c r="AP12" i="13"/>
  <c r="AP18" i="13"/>
  <c r="AA12" i="13"/>
  <c r="AA18" i="13"/>
  <c r="I12" i="13"/>
  <c r="I18" i="13"/>
  <c r="AY19" i="13"/>
  <c r="AY16" i="13" s="1"/>
  <c r="AY52" i="13"/>
  <c r="AT19" i="13"/>
  <c r="AT16" i="13" s="1"/>
  <c r="AT52" i="13"/>
  <c r="AM19" i="13"/>
  <c r="AM16" i="13" s="1"/>
  <c r="AM52" i="13"/>
  <c r="AH19" i="13"/>
  <c r="AH16" i="13" s="1"/>
  <c r="AH52" i="13"/>
  <c r="AC19" i="13"/>
  <c r="AC16" i="13" s="1"/>
  <c r="AC52" i="13"/>
  <c r="X19" i="13"/>
  <c r="X16" i="13" s="1"/>
  <c r="X52" i="13"/>
  <c r="R19" i="13"/>
  <c r="R16" i="13" s="1"/>
  <c r="R52" i="13"/>
  <c r="H12" i="13"/>
  <c r="H18" i="13"/>
  <c r="AQ12" i="13"/>
  <c r="AQ18" i="13"/>
  <c r="AL12" i="13"/>
  <c r="AL18" i="13"/>
  <c r="AG12" i="13"/>
  <c r="AG18" i="13"/>
  <c r="W12" i="13"/>
  <c r="W18" i="13"/>
  <c r="W16" i="13" s="1"/>
  <c r="Q18" i="13"/>
  <c r="K12" i="13"/>
  <c r="K18" i="13"/>
  <c r="AE10" i="13"/>
  <c r="AZ12" i="13"/>
  <c r="AV12" i="13"/>
  <c r="AR12" i="13"/>
  <c r="AJ12" i="13"/>
  <c r="AF12" i="13"/>
  <c r="AB12" i="13"/>
  <c r="X12" i="13"/>
  <c r="L12" i="13"/>
  <c r="AO19" i="13"/>
  <c r="AZ10" i="13"/>
  <c r="AK10" i="13"/>
  <c r="AA10" i="13"/>
  <c r="O10" i="13"/>
  <c r="I10" i="13"/>
  <c r="AW12" i="13"/>
  <c r="AC12" i="13"/>
  <c r="F48" i="13"/>
  <c r="AQ10" i="13"/>
  <c r="K10" i="13"/>
  <c r="AT12" i="13"/>
  <c r="N12" i="13"/>
  <c r="L10" i="13"/>
  <c r="T11" i="13"/>
  <c r="T19" i="13"/>
  <c r="T10" i="13" s="1"/>
  <c r="H16" i="13"/>
  <c r="E53" i="13"/>
  <c r="F53" i="13"/>
  <c r="F49" i="13"/>
  <c r="G49" i="13" s="1"/>
  <c r="E50" i="13"/>
  <c r="F50" i="13"/>
  <c r="E51" i="13"/>
  <c r="F51" i="13"/>
  <c r="F47" i="13"/>
  <c r="E45" i="13"/>
  <c r="F45" i="13"/>
  <c r="E39" i="13"/>
  <c r="F39" i="13"/>
  <c r="E40" i="13"/>
  <c r="F40" i="13"/>
  <c r="E41" i="13"/>
  <c r="F41" i="13"/>
  <c r="E42" i="13"/>
  <c r="F42" i="13"/>
  <c r="E43" i="13"/>
  <c r="F43" i="13"/>
  <c r="E44" i="13"/>
  <c r="F44" i="13"/>
  <c r="E32" i="13"/>
  <c r="F32" i="13"/>
  <c r="E28" i="13"/>
  <c r="F28" i="13"/>
  <c r="E29" i="13"/>
  <c r="F29" i="13"/>
  <c r="E30" i="13"/>
  <c r="F30" i="13"/>
  <c r="E31" i="13"/>
  <c r="F31" i="13"/>
  <c r="E24" i="13"/>
  <c r="F24" i="13"/>
  <c r="E25" i="13"/>
  <c r="F25" i="13"/>
  <c r="E26" i="13"/>
  <c r="F26" i="13"/>
  <c r="E27" i="13"/>
  <c r="F27" i="13"/>
  <c r="E21" i="13"/>
  <c r="F21" i="13"/>
  <c r="E22" i="13"/>
  <c r="F22" i="13"/>
  <c r="E23" i="13"/>
  <c r="F23" i="13"/>
  <c r="E20" i="13"/>
  <c r="F20" i="13"/>
  <c r="F17" i="13"/>
  <c r="N10" i="13" l="1"/>
  <c r="AW10" i="13"/>
  <c r="AB10" i="13"/>
  <c r="AH10" i="13"/>
  <c r="AY10" i="13"/>
  <c r="E12" i="13"/>
  <c r="E52" i="13"/>
  <c r="E19" i="13"/>
  <c r="G21" i="13"/>
  <c r="F16" i="13"/>
  <c r="F52" i="13"/>
  <c r="R10" i="13"/>
  <c r="X10" i="13"/>
  <c r="E47" i="13"/>
  <c r="G47" i="13" s="1"/>
  <c r="Q10" i="13"/>
  <c r="AV10" i="13"/>
  <c r="AF10" i="13"/>
  <c r="AJ10" i="13"/>
  <c r="F18" i="13"/>
  <c r="AM10" i="13"/>
  <c r="AG10" i="13"/>
  <c r="U10" i="13"/>
  <c r="AU10" i="13"/>
  <c r="Z10" i="13"/>
  <c r="G20" i="13"/>
  <c r="G22" i="13"/>
  <c r="G53" i="13"/>
  <c r="AR10" i="13"/>
  <c r="F19" i="13"/>
  <c r="AC10" i="13"/>
  <c r="AL10" i="13"/>
  <c r="AP10" i="13"/>
  <c r="AT10" i="13"/>
  <c r="E18" i="13"/>
  <c r="G52" i="13"/>
  <c r="AO16" i="13"/>
  <c r="AO10" i="13"/>
  <c r="T16" i="13"/>
  <c r="W10" i="13"/>
  <c r="E11" i="13"/>
  <c r="F11" i="13"/>
  <c r="F12" i="13"/>
  <c r="E13" i="13"/>
  <c r="F13" i="13"/>
  <c r="E14" i="13"/>
  <c r="F14" i="13"/>
  <c r="E15" i="13"/>
  <c r="F15" i="13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F10" i="13" l="1"/>
  <c r="G18" i="13"/>
  <c r="C5" i="8"/>
  <c r="C11" i="8"/>
  <c r="D11" i="8" s="1"/>
  <c r="C8" i="8"/>
  <c r="D8" i="8" s="1"/>
  <c r="G12" i="13"/>
  <c r="G19" i="13"/>
  <c r="E10" i="13"/>
  <c r="E16" i="13"/>
  <c r="G16" i="13" s="1"/>
  <c r="C14" i="8"/>
  <c r="D14" i="8" s="1"/>
  <c r="C19" i="8"/>
  <c r="D19" i="8" s="1"/>
  <c r="D5" i="8"/>
  <c r="G10" i="13" l="1"/>
  <c r="C24" i="8"/>
  <c r="D24" i="8"/>
</calcChain>
</file>

<file path=xl/comments1.xml><?xml version="1.0" encoding="utf-8"?>
<comments xmlns="http://schemas.openxmlformats.org/spreadsheetml/2006/main">
  <authors>
    <author>TureyskayEE</author>
  </authors>
  <commentList>
    <comment ref="K11" authorId="0" shape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<sst xmlns="http://schemas.openxmlformats.org/spreadsheetml/2006/main" count="1330" uniqueCount="380">
  <si>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</si>
  <si>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</si>
  <si>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</si>
  <si>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</si>
  <si>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</si>
  <si>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</si>
  <si>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</si>
  <si>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</si>
  <si>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</si>
  <si>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</si>
  <si>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</si>
  <si>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</si>
  <si>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</si>
  <si>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</si>
  <si>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</si>
  <si>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</si>
  <si>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</si>
  <si>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</si>
  <si>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</si>
  <si>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</si>
  <si>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</si>
  <si>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</si>
  <si>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</si>
  <si>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</si>
  <si>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</si>
  <si>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</si>
  <si>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</si>
  <si>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</si>
  <si>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</si>
  <si>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</si>
  <si>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</si>
  <si>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</si>
  <si>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</si>
  <si>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</si>
  <si>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</si>
  <si>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</si>
  <si>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</si>
  <si>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</si>
  <si>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</si>
  <si>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</si>
  <si>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</si>
  <si>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</si>
  <si>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</si>
  <si>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</si>
  <si>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</si>
  <si>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</si>
  <si>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</si>
  <si>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</si>
  <si>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</si>
  <si>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</si>
  <si>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</si>
  <si>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</si>
  <si>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</si>
  <si>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</si>
  <si>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</si>
  <si>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</si>
  <si>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</si>
  <si>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</si>
  <si>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</si>
  <si>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</si>
  <si>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</si>
  <si>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</si>
  <si>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</si>
  <si>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</si>
  <si>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</si>
  <si>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</si>
  <si>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</si>
  <si>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</si>
  <si>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</si>
  <si>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</si>
  <si>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</si>
  <si>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</si>
  <si>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</si>
  <si>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</si>
  <si>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</si>
  <si>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</si>
  <si>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</si>
  <si>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</si>
  <si>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</si>
  <si>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</si>
  <si>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</si>
  <si>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</si>
  <si>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</si>
  <si>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</si>
  <si>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</si>
  <si>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</si>
  <si>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</si>
  <si>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</si>
  <si>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</si>
  <si>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</si>
  <si>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</si>
  <si>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</si>
  <si>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</si>
  <si>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</si>
  <si>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</si>
  <si>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</si>
  <si>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</si>
  <si>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</si>
  <si>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</si>
  <si>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</si>
  <si>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</si>
  <si>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</si>
  <si>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</si>
  <si>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</si>
  <si>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</si>
  <si>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</si>
  <si>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</si>
  <si>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</si>
  <si>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</si>
  <si>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</si>
  <si>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</si>
  <si>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</si>
  <si>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</si>
  <si>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</si>
  <si>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</si>
  <si>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</si>
  <si>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</si>
  <si>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</si>
  <si>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</si>
  <si>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</si>
  <si>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</si>
  <si>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</si>
  <si>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</si>
  <si>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</si>
  <si>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</si>
  <si>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</si>
  <si>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</si>
  <si>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</si>
  <si>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</si>
  <si>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</si>
  <si>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</si>
  <si>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</si>
  <si>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</si>
  <si>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</si>
  <si>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</si>
  <si>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</si>
  <si>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</si>
  <si>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</si>
  <si>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</si>
  <si>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</si>
  <si>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</si>
  <si>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</si>
  <si>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</si>
  <si>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</si>
  <si>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</si>
  <si>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</si>
  <si>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</si>
  <si>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</si>
  <si>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</si>
  <si>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</si>
  <si>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</si>
  <si>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</si>
  <si>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</si>
  <si>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</si>
  <si>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</si>
  <si>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</si>
  <si>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</si>
  <si>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</si>
  <si>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</si>
  <si>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</si>
  <si>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</si>
  <si>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</si>
  <si>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</si>
  <si>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</si>
  <si>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</si>
  <si>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</si>
  <si>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</si>
  <si>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</si>
  <si>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</si>
  <si>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</si>
  <si>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</si>
  <si>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</si>
  <si>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</si>
  <si>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</si>
  <si>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</si>
  <si>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</si>
  <si>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</si>
  <si>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</si>
  <si>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</si>
  <si>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</si>
  <si>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</si>
  <si>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</si>
  <si>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</si>
  <si>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</si>
  <si>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</si>
  <si>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</si>
  <si>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</si>
  <si>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</si>
  <si>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</si>
  <si>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</si>
  <si>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</si>
  <si>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</si>
  <si>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</si>
  <si>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</si>
  <si>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</si>
  <si>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</si>
  <si>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</si>
  <si>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</si>
  <si>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</si>
  <si>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</si>
  <si>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</si>
  <si>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</si>
  <si>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</si>
  <si>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</si>
  <si>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</si>
  <si>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</si>
  <si>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</si>
  <si>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</si>
  <si>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</si>
  <si>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</si>
  <si>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</si>
  <si>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</si>
  <si>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</si>
  <si>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</si>
  <si>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</si>
  <si>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</si>
  <si>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</si>
  <si>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</si>
  <si>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</si>
  <si>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</si>
  <si>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</si>
  <si>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</si>
  <si>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</si>
  <si>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</si>
  <si>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</si>
  <si>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</si>
  <si>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</si>
  <si>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</si>
  <si>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</si>
  <si>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</si>
  <si>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</si>
  <si>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</si>
  <si>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</si>
  <si>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</si>
  <si>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</si>
  <si>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</si>
  <si>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</si>
  <si>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</si>
  <si>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</si>
  <si>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</si>
  <si>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</si>
  <si>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</si>
  <si>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</si>
  <si>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</si>
  <si>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</si>
  <si>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</si>
  <si>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</si>
  <si>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</si>
  <si>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</si>
  <si>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</si>
  <si>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</si>
  <si>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</si>
  <si>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</si>
  <si>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</si>
  <si>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</si>
  <si>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</si>
  <si>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</si>
  <si>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</si>
  <si>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</si>
  <si>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</si>
  <si>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Таблица 3</t>
  </si>
  <si>
    <t>Всего по муниципальной программе (в разрезе исполнителей, соисполнителей):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</si>
  <si>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</si>
  <si>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Согласовано:</t>
  </si>
  <si>
    <t>Базовый показатель на начало реализации муниципальной программы</t>
  </si>
  <si>
    <t>1.1.1.</t>
  </si>
  <si>
    <t>1.</t>
  </si>
  <si>
    <t>2.</t>
  </si>
  <si>
    <t>3.</t>
  </si>
  <si>
    <t>Наименование основных мероприятий /мероприятий муниципальной программы</t>
  </si>
  <si>
    <t>иные источники финансирования</t>
  </si>
  <si>
    <t>1.2.1.</t>
  </si>
  <si>
    <t>Основные социально-значимые реализованные мероприятия</t>
  </si>
  <si>
    <t>и.т.д …</t>
  </si>
  <si>
    <t>* без учета расходов по текущей деятельности</t>
  </si>
  <si>
    <r>
      <t xml:space="preserve">Пояснения к отчету о </t>
    </r>
    <r>
      <rPr>
        <b/>
        <sz val="10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    __________________________________________________________________________                                                                                                   </t>
    </r>
  </si>
  <si>
    <t>Результаты реализации муниципальной  программы соиполнителями:*</t>
  </si>
  <si>
    <t>Руководитель структурного подзразделения администрации района(муниципальго учреждения района)_______________(Ф.И.О. подпись)</t>
  </si>
  <si>
    <t>Исполнитель: ФИО, должность, тел.: 8 (3466) _____________________________________(Ф.И.О. подпись)</t>
  </si>
  <si>
    <t>Информация о привлеченных средствах , в том числе о подписанных соглашениях с главными распорядителями средств бюджета автономного округа</t>
  </si>
  <si>
    <t>Таблица 1</t>
  </si>
  <si>
    <t>в том числе по проектам, портфелям проектов района (в том числе направленные на реализацию национальных и федеральных проектов Российской Федерации)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</si>
  <si>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</si>
  <si>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</si>
  <si>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</si>
  <si>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фактическое исполнение</t>
  </si>
  <si>
    <t>**-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</si>
  <si>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Примечание (причины не достижения/перевыполнения показателя)</t>
  </si>
  <si>
    <t>Наименование целевых показателей</t>
  </si>
  <si>
    <t>График (сетевой график)реализации  муниципальной программы «Обеспечение экологической безопасности в Нижневартовском районе»,</t>
  </si>
  <si>
    <t>утвержденной постановлением администрации района от 25.10.2018 № 2422</t>
  </si>
  <si>
    <t>Экологическое просвещение населения на территории района</t>
  </si>
  <si>
    <t>управление экологии и природопользования администрации района, управление культуры администрации района,  управление образования и молодежной политики администрации района</t>
  </si>
  <si>
    <t>Оснащение эколого-биологических лабораторий</t>
  </si>
  <si>
    <t>управление образования и молодежной политики администрации района</t>
  </si>
  <si>
    <t>Реализации программы деятельности Районной общественной экологической организации "Родник"</t>
  </si>
  <si>
    <t xml:space="preserve">Подготовка и проведение международной экологической акции «Спасти и сохранить» </t>
  </si>
  <si>
    <t xml:space="preserve">управление культуры администрации района </t>
  </si>
  <si>
    <t>1.1.2.</t>
  </si>
  <si>
    <t>1.1.3.</t>
  </si>
  <si>
    <t xml:space="preserve">Обеспечение регулирования деятельности по обращению с твердыми коммунальными отходами 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</si>
  <si>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</si>
  <si>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управление экологии и природопользования администрации района</t>
  </si>
  <si>
    <t>Организация и проведение экологического мониторинга за состоянием окружающей среды на территории района</t>
  </si>
  <si>
    <t xml:space="preserve">ответственный исполнитель: управление экологии и природопользования администрации района
</t>
  </si>
  <si>
    <t xml:space="preserve">соисполнитель: управление культуры администрации района
</t>
  </si>
  <si>
    <t xml:space="preserve">соисполнитель: управление образования и молодежной политики администрации района
</t>
  </si>
  <si>
    <t xml:space="preserve"> -</t>
  </si>
  <si>
    <t xml:space="preserve">Снижение негативного воздействия на окружающую среду </t>
  </si>
  <si>
    <t>Доля населения, вовлеченного в экологические мероприятия, от общего числа жителей района, %</t>
  </si>
  <si>
    <t>Эффективность осуществления отдельных государственных полномочий Ханты-Мансийского автономного округа – Югры в сфере обращения с твердыми коммунальными отходами, %</t>
  </si>
  <si>
    <t>Целевые показатели муниципальной программы «Обеспечение экологической безопасности в Нижневартовском районе»</t>
  </si>
  <si>
    <t>и природопользования, тел.: 8 (3466) 49 48 08                  ____________________________________________________________</t>
  </si>
  <si>
    <t>Специалист  департамента финансов администрации района________________________________________________________ (Ф.И.О. подпись)</t>
  </si>
  <si>
    <t>Протяженность очищенной прибрежной полосы водных объектов, км</t>
  </si>
  <si>
    <t>4.</t>
  </si>
  <si>
    <t>Количество населения, вовлеченного в мероприятия по очистке берегов водных объектов, тыс. чел.  (нарастающим итогом)</t>
  </si>
  <si>
    <t>Значение показателя на 2020 год</t>
  </si>
  <si>
    <t>Таблица 4</t>
  </si>
  <si>
    <t>Информация о реализации  проектов, входящих в состав национальных и федеральных проектов (программ) Российской Федерации</t>
  </si>
  <si>
    <t>Наименование муниципальной составляющей регионального проекта</t>
  </si>
  <si>
    <t xml:space="preserve">№ основного мероприятия муниципальной  программы </t>
  </si>
  <si>
    <t>Анализ показателей эффективности национальных проектов</t>
  </si>
  <si>
    <t>Информация о реализации региональных проектов</t>
  </si>
  <si>
    <t xml:space="preserve">фактическое исполнение (нарастающим итогом
по состоянию на отчетную дату) </t>
  </si>
  <si>
    <t xml:space="preserve">%  от плана </t>
  </si>
  <si>
    <t>№ показателя из таблицы 1 постановления об утверждении муниципальной  программы**</t>
  </si>
  <si>
    <t xml:space="preserve">наименование показателя, предусмотренного национальными проектами** </t>
  </si>
  <si>
    <t xml:space="preserve">факт
по состоянию на отчетную дату** </t>
  </si>
  <si>
    <t>% достижения показателя на отчетную дату</t>
  </si>
  <si>
    <t>Всего по портфелям проектов:</t>
  </si>
  <si>
    <t>х</t>
  </si>
  <si>
    <t>-</t>
  </si>
  <si>
    <t>Примечание:</t>
  </si>
  <si>
    <t>* - указывается информация о финансовом обеспечении в разрезе источников финансирования, запланированная постановлением об утверждении муниципальной программы района</t>
  </si>
  <si>
    <t>** - заполняется в разрезе региональных проектов, по строкам "Наименование портфеля проектов" и "Всего по портфелям проектов" не заполняется.</t>
  </si>
  <si>
    <t xml:space="preserve">Региональный проект «Сохранение уникальных водных объектов» 
</t>
  </si>
  <si>
    <r>
      <t>Протяженность береговой линии, очищенной от бытового мусора в границах населенных пунктов, км</t>
    </r>
    <r>
      <rPr>
        <vertAlign val="superscript"/>
        <sz val="10"/>
        <color theme="1"/>
        <rFont val="Times New Roman"/>
        <family val="1"/>
        <charset val="204"/>
      </rPr>
      <t/>
    </r>
  </si>
  <si>
    <r>
      <t>Количество населения, вовлеченного в мероприятия по очистке берегов водных объектов, тыс.чел. (нарастающим итогом)</t>
    </r>
    <r>
      <rPr>
        <vertAlign val="superscript"/>
        <sz val="10"/>
        <color theme="1"/>
        <rFont val="Times New Roman"/>
        <family val="1"/>
        <charset val="204"/>
      </rPr>
      <t/>
    </r>
  </si>
  <si>
    <t>план на 2020 год *</t>
  </si>
  <si>
    <t xml:space="preserve"> *- финансовые затраты, предусмотренные в 2020 году на реализацию муниципальной программы по состоянию на 01.01.2020 отражают плановые объемы финансирования мероприятий с января по декабрь 2020 года,  по состоянию на 01.02.2020 и далее отражается фактическое исполнение расходных обязательств суммированное с плановыми объемами последующих периодов.</t>
  </si>
  <si>
    <t>и природопользования, тел.: 8 (3466) 49 48 08                                                               ______________________________</t>
  </si>
  <si>
    <t>3.4.</t>
  </si>
  <si>
    <r>
      <t>ожидаемый (</t>
    </r>
    <r>
      <rPr>
        <i/>
        <sz val="9"/>
        <rFont val="Times New Roman"/>
        <family val="1"/>
        <charset val="204"/>
      </rPr>
      <t>количественно-измеримый</t>
    </r>
    <r>
      <rPr>
        <sz val="9"/>
        <rFont val="Times New Roman"/>
        <family val="1"/>
        <charset val="204"/>
      </rPr>
      <t xml:space="preserve">) результат, основные социально значимые события  </t>
    </r>
  </si>
  <si>
    <r>
      <t>фактический  (к</t>
    </r>
    <r>
      <rPr>
        <i/>
        <sz val="9"/>
        <rFont val="Times New Roman"/>
        <family val="1"/>
        <charset val="204"/>
      </rPr>
      <t>оличественно-измеримый</t>
    </r>
    <r>
      <rPr>
        <sz val="9"/>
        <rFont val="Times New Roman"/>
        <family val="1"/>
        <charset val="204"/>
      </rPr>
      <t xml:space="preserve">) результат, основные социально значимые события, достижение результатов, контрольных точек и мероприятий  </t>
    </r>
  </si>
  <si>
    <t xml:space="preserve">план **
</t>
  </si>
  <si>
    <t>по муниципальной программе «Обеспечение экологической безопасности в Нижневартовском районе»</t>
  </si>
  <si>
    <t xml:space="preserve">бюджет автономного округа </t>
  </si>
  <si>
    <t>1.3.7.1.</t>
  </si>
  <si>
    <t>Приобретение урн для раздельного сбора мусора</t>
  </si>
  <si>
    <t>управление экологии и природопользования администрации района, администрация сп. Зайцева Речка</t>
  </si>
  <si>
    <t xml:space="preserve">местный бюджет </t>
  </si>
  <si>
    <t>Начальник отдела природоохранных программ и мероприятий управления</t>
  </si>
  <si>
    <t>СОГЛАСОВАНО:</t>
  </si>
  <si>
    <t>_________________________</t>
  </si>
  <si>
    <t xml:space="preserve"> ГРАФИК </t>
  </si>
  <si>
    <t xml:space="preserve"> реализации  муниципальной </t>
  </si>
  <si>
    <t>программы Нижневартовского района</t>
  </si>
  <si>
    <t>А.В. Воробьев</t>
  </si>
  <si>
    <t>__________________________</t>
  </si>
  <si>
    <t>Начальник отдела природоохранных программ и мероприятий управления           экологии и природопользования администрации района</t>
  </si>
  <si>
    <t>В.Г. Закирова</t>
  </si>
  <si>
    <t>Заместитель главы района по земельным ресурсам, муниципальному имуществу и природопользованию</t>
  </si>
  <si>
    <t>2020 год</t>
  </si>
  <si>
    <t>"Обеспечение экологической безопасности в Нижневартовском районе "</t>
  </si>
  <si>
    <t>2 квартал</t>
  </si>
  <si>
    <t>3 квартал</t>
  </si>
  <si>
    <t>4 квартал</t>
  </si>
  <si>
    <t>Информация о финансировании в 2020 году  (тыс. рублей)</t>
  </si>
  <si>
    <t>план, в соответствии с постановлением № 2422  от 25.10.2018</t>
  </si>
  <si>
    <t>Результаты реализации, причины отклонения</t>
  </si>
  <si>
    <t>Мероприятия по очистке от бытового мусора и древесного хлама берегов водных объектов (р. Обь и ее притоков) в границах городских и сельских поселений Нижневартовского района (43 км) проводятся с привлечением населения, представителей общественных организаций и волонтерских движений (9,718 тыс. человек, с нарастающим итогом с начала реализации национального проекта)</t>
  </si>
  <si>
    <t>за май 2020 года</t>
  </si>
  <si>
    <t>1.3.8.</t>
  </si>
  <si>
    <t>Рекультивация земельного участка, расположенного в районе водозабора города Нижневартовска в водо-охраной зоне р. Вах за тер-риторией бывшего кирпич-ного завода № 2, непосред-ственно прилегающей с се-веро-восточной стороны к земельному участку с ка-дастровым номером 86:04:0000001:595</t>
  </si>
  <si>
    <t xml:space="preserve">  -</t>
  </si>
  <si>
    <t xml:space="preserve">   -</t>
  </si>
  <si>
    <t xml:space="preserve"> </t>
  </si>
  <si>
    <t>за июнь 2020 года</t>
  </si>
  <si>
    <t xml:space="preserve">Исполнитель: В.Г. Закирова, нач.отдела ППиМ управления экологии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</si>
</sst>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_ ;\-#,##0\ "/>
    <numFmt numFmtId="171" formatCode="_-* #,##0_р_._-;\-* #,##0_р_._-;_-* &quot;-&quot;?_р_._-;_-@_-"/>
    <numFmt numFmtId="172" formatCode="0.000"/>
  </numFmts>
  <fonts count="5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u/>
      <sz val="13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color indexed="8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</cellStyleXfs>
  <cellXfs count="412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vertical="center" wrapText="1"/>
    </xf>
    <xf numFmtId="165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7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top"/>
    </xf>
    <xf numFmtId="0" fontId="16" fillId="0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5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9" fontId="18" fillId="0" borderId="1" xfId="2" applyNumberFormat="1" applyFont="1" applyFill="1" applyBorder="1" applyAlignment="1" applyProtection="1">
      <alignment horizontal="right" vertical="top" wrapText="1"/>
    </xf>
    <xf numFmtId="10" fontId="18" fillId="0" borderId="1" xfId="2" applyNumberFormat="1" applyFont="1" applyFill="1" applyBorder="1" applyAlignment="1" applyProtection="1">
      <alignment horizontal="right" vertical="top" wrapText="1"/>
    </xf>
    <xf numFmtId="10" fontId="19" fillId="0" borderId="1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right" vertical="center"/>
    </xf>
    <xf numFmtId="0" fontId="3" fillId="0" borderId="7" xfId="0" applyFont="1" applyFill="1" applyBorder="1" applyAlignment="1" applyProtection="1">
      <alignment vertical="center"/>
    </xf>
    <xf numFmtId="0" fontId="3" fillId="3" borderId="1" xfId="0" applyFont="1" applyFill="1" applyBorder="1" applyAlignment="1">
      <alignment horizontal="left" vertical="top" wrapText="1"/>
    </xf>
    <xf numFmtId="0" fontId="23" fillId="0" borderId="1" xfId="0" applyFont="1" applyBorder="1" applyAlignment="1">
      <alignment vertical="top" wrapText="1"/>
    </xf>
    <xf numFmtId="0" fontId="15" fillId="3" borderId="0" xfId="0" applyNumberFormat="1" applyFont="1" applyFill="1" applyAlignment="1">
      <alignment horizontal="center"/>
    </xf>
    <xf numFmtId="0" fontId="25" fillId="3" borderId="0" xfId="0" applyFont="1" applyFill="1"/>
    <xf numFmtId="0" fontId="16" fillId="3" borderId="0" xfId="0" applyFont="1" applyFill="1" applyAlignment="1">
      <alignment horizontal="right"/>
    </xf>
    <xf numFmtId="0" fontId="0" fillId="3" borderId="0" xfId="0" applyFill="1"/>
    <xf numFmtId="0" fontId="15" fillId="3" borderId="0" xfId="0" applyFont="1" applyFill="1"/>
    <xf numFmtId="0" fontId="26" fillId="3" borderId="0" xfId="0" applyFont="1" applyFill="1"/>
    <xf numFmtId="0" fontId="27" fillId="3" borderId="0" xfId="0" applyFont="1" applyFill="1"/>
    <xf numFmtId="0" fontId="3" fillId="3" borderId="1" xfId="0" applyNumberFormat="1" applyFont="1" applyFill="1" applyBorder="1" applyAlignment="1">
      <alignment horizontal="left" vertical="top"/>
    </xf>
    <xf numFmtId="0" fontId="16" fillId="3" borderId="0" xfId="0" applyFont="1" applyFill="1"/>
    <xf numFmtId="0" fontId="28" fillId="3" borderId="0" xfId="0" applyFont="1" applyFill="1"/>
    <xf numFmtId="0" fontId="15" fillId="3" borderId="0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left" vertical="top" wrapText="1"/>
    </xf>
    <xf numFmtId="0" fontId="24" fillId="3" borderId="0" xfId="0" applyFont="1" applyFill="1" applyAlignment="1">
      <alignment horizontal="center" vertical="center"/>
    </xf>
    <xf numFmtId="0" fontId="29" fillId="3" borderId="0" xfId="0" applyFont="1" applyFill="1" applyBorder="1" applyAlignment="1">
      <alignment horizontal="left" vertical="top" wrapText="1"/>
    </xf>
    <xf numFmtId="0" fontId="13" fillId="3" borderId="0" xfId="0" applyFont="1" applyFill="1" applyAlignment="1">
      <alignment vertical="center"/>
    </xf>
    <xf numFmtId="0" fontId="30" fillId="3" borderId="0" xfId="0" applyFont="1" applyFill="1"/>
    <xf numFmtId="0" fontId="6" fillId="3" borderId="0" xfId="0" applyFont="1" applyFill="1" applyAlignment="1">
      <alignment horizontal="left"/>
    </xf>
    <xf numFmtId="0" fontId="10" fillId="3" borderId="0" xfId="0" applyFont="1" applyFill="1"/>
    <xf numFmtId="0" fontId="10" fillId="3" borderId="0" xfId="0" applyFont="1" applyFill="1" applyAlignment="1">
      <alignment vertical="center"/>
    </xf>
    <xf numFmtId="0" fontId="3" fillId="3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16" fillId="3" borderId="1" xfId="0" applyNumberFormat="1" applyFont="1" applyFill="1" applyBorder="1" applyAlignment="1">
      <alignment horizontal="left" vertical="top"/>
    </xf>
    <xf numFmtId="0" fontId="15" fillId="0" borderId="1" xfId="0" applyFont="1" applyBorder="1" applyAlignment="1">
      <alignment vertical="top" wrapText="1"/>
    </xf>
    <xf numFmtId="171" fontId="18" fillId="0" borderId="1" xfId="2" applyNumberFormat="1" applyFont="1" applyFill="1" applyBorder="1" applyAlignment="1" applyProtection="1">
      <alignment horizontal="right" vertical="top" wrapText="1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right" vertical="center"/>
    </xf>
    <xf numFmtId="10" fontId="19" fillId="0" borderId="1" xfId="0" applyNumberFormat="1" applyFont="1" applyFill="1" applyBorder="1" applyAlignment="1" applyProtection="1">
      <alignment horizontal="center" vertical="top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1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/>
    </xf>
    <xf numFmtId="165" fontId="18" fillId="0" borderId="1" xfId="0" applyNumberFormat="1" applyFont="1" applyFill="1" applyBorder="1" applyAlignment="1" applyProtection="1">
      <alignment horizontal="left" vertical="top" wrapText="1"/>
    </xf>
    <xf numFmtId="0" fontId="23" fillId="0" borderId="1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31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/>
    <xf numFmtId="0" fontId="32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left"/>
    </xf>
    <xf numFmtId="165" fontId="31" fillId="0" borderId="0" xfId="0" applyNumberFormat="1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right" vertical="center"/>
    </xf>
    <xf numFmtId="165" fontId="31" fillId="0" borderId="0" xfId="2" applyNumberFormat="1" applyFont="1" applyFill="1" applyBorder="1" applyAlignment="1" applyProtection="1">
      <alignment vertical="center" wrapText="1"/>
    </xf>
    <xf numFmtId="0" fontId="34" fillId="0" borderId="0" xfId="3" applyFont="1" applyFill="1"/>
    <xf numFmtId="49" fontId="34" fillId="0" borderId="0" xfId="3" applyNumberFormat="1" applyFont="1" applyFill="1"/>
    <xf numFmtId="0" fontId="34" fillId="0" borderId="0" xfId="3" applyFont="1" applyFill="1" applyAlignment="1">
      <alignment horizontal="right"/>
    </xf>
    <xf numFmtId="0" fontId="34" fillId="0" borderId="10" xfId="3" applyFont="1" applyFill="1" applyBorder="1" applyAlignment="1">
      <alignment horizontal="center" vertical="top" wrapText="1"/>
    </xf>
    <xf numFmtId="49" fontId="34" fillId="0" borderId="10" xfId="3" applyNumberFormat="1" applyFont="1" applyFill="1" applyBorder="1" applyAlignment="1">
      <alignment horizontal="center" vertical="top" wrapText="1"/>
    </xf>
    <xf numFmtId="0" fontId="34" fillId="0" borderId="1" xfId="3" applyFont="1" applyFill="1" applyBorder="1" applyAlignment="1">
      <alignment horizontal="center" vertical="top" wrapText="1"/>
    </xf>
    <xf numFmtId="166" fontId="34" fillId="0" borderId="1" xfId="3" applyNumberFormat="1" applyFont="1" applyFill="1" applyBorder="1" applyAlignment="1">
      <alignment horizontal="center" vertical="center" wrapText="1"/>
    </xf>
    <xf numFmtId="166" fontId="34" fillId="0" borderId="4" xfId="3" applyNumberFormat="1" applyFont="1" applyFill="1" applyBorder="1" applyAlignment="1">
      <alignment horizontal="center" vertical="center" wrapText="1"/>
    </xf>
    <xf numFmtId="0" fontId="34" fillId="0" borderId="5" xfId="3" applyFont="1" applyFill="1" applyBorder="1"/>
    <xf numFmtId="0" fontId="34" fillId="0" borderId="1" xfId="3" applyFont="1" applyFill="1" applyBorder="1" applyAlignment="1">
      <alignment horizontal="center" vertical="center" wrapText="1"/>
    </xf>
    <xf numFmtId="0" fontId="34" fillId="0" borderId="0" xfId="3" applyFont="1" applyFill="1" applyBorder="1"/>
    <xf numFmtId="0" fontId="34" fillId="0" borderId="1" xfId="3" applyFont="1" applyFill="1" applyBorder="1"/>
    <xf numFmtId="0" fontId="29" fillId="0" borderId="0" xfId="3" applyFont="1" applyFill="1"/>
    <xf numFmtId="49" fontId="29" fillId="0" borderId="0" xfId="3" applyNumberFormat="1" applyFont="1" applyFill="1"/>
    <xf numFmtId="0" fontId="29" fillId="0" borderId="0" xfId="3" applyFont="1" applyFill="1" applyBorder="1" applyAlignment="1">
      <alignment vertical="center"/>
    </xf>
    <xf numFmtId="0" fontId="29" fillId="0" borderId="0" xfId="3" applyFont="1" applyFill="1" applyBorder="1" applyAlignment="1">
      <alignment horizontal="left" vertical="center" wrapText="1"/>
    </xf>
    <xf numFmtId="0" fontId="29" fillId="0" borderId="0" xfId="3" applyFont="1" applyFill="1" applyBorder="1" applyAlignment="1">
      <alignment horizontal="right" vertical="center" wrapText="1"/>
    </xf>
    <xf numFmtId="0" fontId="29" fillId="0" borderId="0" xfId="0" applyFont="1" applyFill="1" applyBorder="1" applyAlignment="1" applyProtection="1"/>
    <xf numFmtId="0" fontId="38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left"/>
    </xf>
    <xf numFmtId="165" fontId="29" fillId="0" borderId="0" xfId="0" applyNumberFormat="1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horizontal="left" vertical="center"/>
    </xf>
    <xf numFmtId="0" fontId="29" fillId="0" borderId="0" xfId="0" applyFont="1" applyFill="1" applyBorder="1" applyAlignment="1" applyProtection="1">
      <alignment horizontal="right" vertical="center"/>
    </xf>
    <xf numFmtId="0" fontId="29" fillId="0" borderId="2" xfId="3" applyFont="1" applyFill="1" applyBorder="1" applyAlignment="1">
      <alignment horizontal="left" vertical="center" wrapText="1"/>
    </xf>
    <xf numFmtId="165" fontId="29" fillId="0" borderId="2" xfId="3" applyNumberFormat="1" applyFont="1" applyFill="1" applyBorder="1" applyAlignment="1">
      <alignment horizontal="left" vertical="center" wrapText="1"/>
    </xf>
    <xf numFmtId="0" fontId="29" fillId="0" borderId="1" xfId="3" applyFont="1" applyFill="1" applyBorder="1" applyAlignment="1">
      <alignment horizontal="left" vertical="center" wrapText="1"/>
    </xf>
    <xf numFmtId="165" fontId="29" fillId="0" borderId="1" xfId="3" applyNumberFormat="1" applyFont="1" applyFill="1" applyBorder="1" applyAlignment="1">
      <alignment horizontal="left" vertical="center" wrapText="1"/>
    </xf>
    <xf numFmtId="0" fontId="34" fillId="0" borderId="2" xfId="3" applyFont="1" applyFill="1" applyBorder="1" applyAlignment="1">
      <alignment horizontal="center" vertical="center" wrapText="1"/>
    </xf>
    <xf numFmtId="0" fontId="34" fillId="0" borderId="10" xfId="3" applyFont="1" applyFill="1" applyBorder="1" applyAlignment="1">
      <alignment horizontal="center" vertical="center" wrapText="1"/>
    </xf>
    <xf numFmtId="0" fontId="34" fillId="0" borderId="5" xfId="3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justify" vertical="center" wrapText="1"/>
    </xf>
    <xf numFmtId="0" fontId="34" fillId="0" borderId="1" xfId="0" applyFont="1" applyBorder="1" applyAlignment="1">
      <alignment vertical="center" wrapText="1"/>
    </xf>
    <xf numFmtId="0" fontId="34" fillId="0" borderId="1" xfId="0" applyFont="1" applyBorder="1" applyAlignment="1">
      <alignment horizontal="center" vertical="center" wrapText="1"/>
    </xf>
    <xf numFmtId="3" fontId="39" fillId="0" borderId="0" xfId="0" applyNumberFormat="1" applyFont="1" applyAlignment="1">
      <alignment horizontal="center" vertical="center"/>
    </xf>
    <xf numFmtId="0" fontId="39" fillId="0" borderId="0" xfId="0" applyFont="1"/>
    <xf numFmtId="0" fontId="40" fillId="0" borderId="0" xfId="0" applyFont="1" applyAlignment="1">
      <alignment horizontal="center" vertical="top" wrapText="1"/>
    </xf>
    <xf numFmtId="0" fontId="39" fillId="0" borderId="1" xfId="0" applyFont="1" applyBorder="1" applyAlignment="1">
      <alignment horizontal="center" vertical="top" wrapText="1"/>
    </xf>
    <xf numFmtId="3" fontId="39" fillId="0" borderId="5" xfId="0" applyNumberFormat="1" applyFont="1" applyBorder="1" applyAlignment="1" applyProtection="1">
      <alignment horizontal="center" vertical="top" wrapText="1"/>
      <protection locked="0"/>
    </xf>
    <xf numFmtId="0" fontId="42" fillId="0" borderId="5" xfId="0" applyFont="1" applyBorder="1" applyAlignment="1">
      <alignment horizontal="justify" vertical="top" wrapText="1"/>
    </xf>
    <xf numFmtId="0" fontId="42" fillId="0" borderId="5" xfId="0" applyFont="1" applyBorder="1" applyAlignment="1">
      <alignment horizontal="center" vertical="top" wrapText="1"/>
    </xf>
    <xf numFmtId="170" fontId="39" fillId="0" borderId="5" xfId="2" applyNumberFormat="1" applyFont="1" applyBorder="1" applyAlignment="1">
      <alignment horizontal="center" vertical="top" wrapText="1"/>
    </xf>
    <xf numFmtId="167" fontId="39" fillId="0" borderId="5" xfId="2" applyNumberFormat="1" applyFont="1" applyBorder="1" applyAlignment="1">
      <alignment horizontal="center" vertical="top" wrapText="1"/>
    </xf>
    <xf numFmtId="0" fontId="39" fillId="0" borderId="1" xfId="0" applyFont="1" applyBorder="1"/>
    <xf numFmtId="3" fontId="39" fillId="0" borderId="1" xfId="0" applyNumberFormat="1" applyFont="1" applyBorder="1" applyAlignment="1" applyProtection="1">
      <alignment horizontal="center" vertical="top" wrapText="1"/>
      <protection locked="0"/>
    </xf>
    <xf numFmtId="0" fontId="42" fillId="0" borderId="1" xfId="0" applyFont="1" applyBorder="1" applyAlignment="1">
      <alignment horizontal="justify" vertical="top" wrapText="1"/>
    </xf>
    <xf numFmtId="0" fontId="42" fillId="0" borderId="1" xfId="0" applyFont="1" applyBorder="1" applyAlignment="1">
      <alignment horizontal="center" vertical="top" wrapText="1"/>
    </xf>
    <xf numFmtId="170" fontId="39" fillId="0" borderId="1" xfId="2" applyNumberFormat="1" applyFont="1" applyBorder="1" applyAlignment="1">
      <alignment horizontal="center" vertical="top" wrapText="1"/>
    </xf>
    <xf numFmtId="170" fontId="39" fillId="0" borderId="10" xfId="2" applyNumberFormat="1" applyFont="1" applyBorder="1" applyAlignment="1">
      <alignment horizontal="center" vertical="top" wrapText="1"/>
    </xf>
    <xf numFmtId="167" fontId="39" fillId="0" borderId="10" xfId="2" applyNumberFormat="1" applyFont="1" applyBorder="1" applyAlignment="1">
      <alignment horizontal="center" vertical="top" wrapText="1"/>
    </xf>
    <xf numFmtId="0" fontId="39" fillId="0" borderId="10" xfId="0" applyFont="1" applyBorder="1"/>
    <xf numFmtId="165" fontId="39" fillId="0" borderId="1" xfId="0" applyNumberFormat="1" applyFont="1" applyFill="1" applyBorder="1" applyAlignment="1">
      <alignment horizontal="justify" vertical="top" wrapText="1"/>
    </xf>
    <xf numFmtId="0" fontId="42" fillId="0" borderId="1" xfId="0" applyFont="1" applyBorder="1" applyAlignment="1">
      <alignment wrapText="1"/>
    </xf>
    <xf numFmtId="172" fontId="42" fillId="0" borderId="1" xfId="0" applyNumberFormat="1" applyFont="1" applyBorder="1" applyAlignment="1">
      <alignment horizontal="center" vertical="top" wrapText="1"/>
    </xf>
    <xf numFmtId="0" fontId="42" fillId="0" borderId="0" xfId="0" applyFont="1" applyBorder="1" applyAlignment="1">
      <alignment horizontal="justify" vertical="top" wrapText="1"/>
    </xf>
    <xf numFmtId="0" fontId="39" fillId="0" borderId="0" xfId="0" applyFont="1" applyFill="1" applyBorder="1" applyAlignment="1">
      <alignment horizontal="justify" vertical="top"/>
    </xf>
    <xf numFmtId="165" fontId="39" fillId="0" borderId="0" xfId="0" applyNumberFormat="1" applyFont="1" applyFill="1" applyBorder="1" applyAlignment="1">
      <alignment horizontal="justify" vertical="top" wrapText="1"/>
    </xf>
    <xf numFmtId="0" fontId="39" fillId="0" borderId="0" xfId="0" applyFont="1" applyFill="1" applyBorder="1" applyAlignment="1" applyProtection="1">
      <alignment horizontal="left" wrapText="1"/>
    </xf>
    <xf numFmtId="0" fontId="39" fillId="0" borderId="0" xfId="0" applyFont="1" applyFill="1" applyBorder="1" applyAlignment="1" applyProtection="1"/>
    <xf numFmtId="0" fontId="43" fillId="0" borderId="0" xfId="0" applyFont="1" applyFill="1" applyBorder="1" applyAlignment="1" applyProtection="1"/>
    <xf numFmtId="0" fontId="39" fillId="0" borderId="0" xfId="0" applyFont="1" applyFill="1" applyBorder="1" applyAlignment="1" applyProtection="1">
      <alignment horizontal="left"/>
    </xf>
    <xf numFmtId="165" fontId="39" fillId="0" borderId="0" xfId="0" applyNumberFormat="1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Alignment="1" applyProtection="1">
      <alignment horizontal="right" vertical="center"/>
    </xf>
    <xf numFmtId="165" fontId="39" fillId="0" borderId="0" xfId="2" applyNumberFormat="1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/>
    </xf>
    <xf numFmtId="0" fontId="19" fillId="0" borderId="1" xfId="0" applyFont="1" applyFill="1" applyBorder="1" applyAlignment="1" applyProtection="1">
      <alignment horizontal="left" vertical="top" wrapText="1"/>
    </xf>
    <xf numFmtId="0" fontId="45" fillId="0" borderId="0" xfId="0" applyFont="1"/>
    <xf numFmtId="0" fontId="4" fillId="0" borderId="0" xfId="0" applyFont="1" applyAlignment="1">
      <alignment horizontal="right"/>
    </xf>
    <xf numFmtId="0" fontId="46" fillId="0" borderId="0" xfId="0" applyFont="1"/>
    <xf numFmtId="0" fontId="46" fillId="0" borderId="0" xfId="0" applyFont="1" applyAlignment="1">
      <alignment horizontal="right"/>
    </xf>
    <xf numFmtId="0" fontId="48" fillId="0" borderId="0" xfId="0" applyFont="1" applyAlignment="1">
      <alignment vertical="top" wrapText="1"/>
    </xf>
    <xf numFmtId="0" fontId="47" fillId="0" borderId="0" xfId="0" applyFont="1"/>
    <xf numFmtId="0" fontId="50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0" fontId="50" fillId="0" borderId="0" xfId="0" applyFont="1"/>
    <xf numFmtId="0" fontId="51" fillId="0" borderId="0" xfId="0" applyFont="1"/>
    <xf numFmtId="0" fontId="42" fillId="0" borderId="1" xfId="0" applyFont="1" applyBorder="1" applyAlignment="1">
      <alignment horizontal="center" vertical="top"/>
    </xf>
    <xf numFmtId="0" fontId="18" fillId="0" borderId="1" xfId="2" applyNumberFormat="1" applyFont="1" applyFill="1" applyBorder="1" applyAlignment="1" applyProtection="1">
      <alignment horizontal="right" vertical="top" wrapText="1"/>
    </xf>
    <xf numFmtId="165" fontId="18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2" applyNumberFormat="1" applyFont="1" applyFill="1" applyBorder="1" applyAlignment="1" applyProtection="1">
      <alignment horizontal="right" vertical="top" wrapText="1"/>
    </xf>
    <xf numFmtId="171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9" fontId="19" fillId="0" borderId="1" xfId="2" applyNumberFormat="1" applyFont="1" applyFill="1" applyBorder="1" applyAlignment="1" applyProtection="1">
      <alignment horizontal="right" vertical="top" wrapText="1"/>
    </xf>
    <xf numFmtId="165" fontId="34" fillId="0" borderId="1" xfId="3" applyNumberFormat="1" applyFont="1" applyFill="1" applyBorder="1" applyAlignment="1">
      <alignment horizontal="center" vertical="center" wrapText="1"/>
    </xf>
    <xf numFmtId="172" fontId="16" fillId="0" borderId="1" xfId="0" applyNumberFormat="1" applyFont="1" applyBorder="1" applyAlignment="1">
      <alignment horizontal="center" vertical="center" wrapText="1"/>
    </xf>
    <xf numFmtId="167" fontId="39" fillId="0" borderId="11" xfId="2" applyNumberFormat="1" applyFont="1" applyBorder="1" applyAlignment="1">
      <alignment horizontal="center" vertical="top" wrapText="1"/>
    </xf>
    <xf numFmtId="0" fontId="3" fillId="4" borderId="0" xfId="0" applyFont="1" applyFill="1" applyAlignment="1" applyProtection="1">
      <alignment vertical="center"/>
    </xf>
    <xf numFmtId="165" fontId="19" fillId="4" borderId="1" xfId="0" applyNumberFormat="1" applyFont="1" applyFill="1" applyBorder="1" applyAlignment="1" applyProtection="1">
      <alignment horizontal="center" vertical="top" wrapText="1"/>
    </xf>
    <xf numFmtId="10" fontId="19" fillId="4" borderId="1" xfId="0" applyNumberFormat="1" applyFont="1" applyFill="1" applyBorder="1" applyAlignment="1" applyProtection="1">
      <alignment horizontal="center" vertical="top" wrapText="1"/>
    </xf>
    <xf numFmtId="0" fontId="19" fillId="4" borderId="1" xfId="0" applyNumberFormat="1" applyFont="1" applyFill="1" applyBorder="1" applyAlignment="1" applyProtection="1">
      <alignment horizontal="center" vertical="center" wrapText="1"/>
    </xf>
    <xf numFmtId="1" fontId="19" fillId="4" borderId="1" xfId="0" applyNumberFormat="1" applyFont="1" applyFill="1" applyBorder="1" applyAlignment="1" applyProtection="1">
      <alignment horizontal="center" vertical="center" wrapText="1"/>
    </xf>
    <xf numFmtId="0" fontId="18" fillId="4" borderId="1" xfId="2" applyNumberFormat="1" applyFont="1" applyFill="1" applyBorder="1" applyAlignment="1" applyProtection="1">
      <alignment horizontal="right" vertical="top" wrapText="1"/>
    </xf>
    <xf numFmtId="171" fontId="18" fillId="4" borderId="1" xfId="2" applyNumberFormat="1" applyFont="1" applyFill="1" applyBorder="1" applyAlignment="1" applyProtection="1">
      <alignment horizontal="right" vertical="top" wrapText="1"/>
    </xf>
    <xf numFmtId="169" fontId="19" fillId="4" borderId="1" xfId="2" applyNumberFormat="1" applyFont="1" applyFill="1" applyBorder="1" applyAlignment="1" applyProtection="1">
      <alignment horizontal="right" vertical="top" wrapText="1"/>
    </xf>
    <xf numFmtId="171" fontId="19" fillId="4" borderId="1" xfId="2" applyNumberFormat="1" applyFont="1" applyFill="1" applyBorder="1" applyAlignment="1" applyProtection="1">
      <alignment horizontal="right" vertical="top" wrapText="1"/>
    </xf>
    <xf numFmtId="10" fontId="19" fillId="4" borderId="1" xfId="2" applyNumberFormat="1" applyFont="1" applyFill="1" applyBorder="1" applyAlignment="1" applyProtection="1">
      <alignment horizontal="right" vertical="top" wrapText="1"/>
    </xf>
    <xf numFmtId="0" fontId="55" fillId="4" borderId="1" xfId="2" applyNumberFormat="1" applyFont="1" applyFill="1" applyBorder="1" applyAlignment="1" applyProtection="1">
      <alignment horizontal="right" vertical="top" wrapText="1"/>
    </xf>
    <xf numFmtId="169" fontId="18" fillId="4" borderId="1" xfId="2" applyNumberFormat="1" applyFont="1" applyFill="1" applyBorder="1" applyAlignment="1" applyProtection="1">
      <alignment horizontal="right" vertical="top" wrapText="1"/>
    </xf>
    <xf numFmtId="10" fontId="18" fillId="4" borderId="1" xfId="2" applyNumberFormat="1" applyFont="1" applyFill="1" applyBorder="1" applyAlignment="1" applyProtection="1">
      <alignment horizontal="right" vertical="top" wrapText="1"/>
    </xf>
    <xf numFmtId="0" fontId="0" fillId="4" borderId="0" xfId="0" applyFill="1" applyBorder="1" applyAlignment="1">
      <alignment horizontal="justify" vertical="top" wrapText="1"/>
    </xf>
    <xf numFmtId="0" fontId="16" fillId="4" borderId="0" xfId="0" applyFont="1" applyFill="1" applyBorder="1" applyAlignment="1" applyProtection="1">
      <alignment horizontal="justify" vertical="top" wrapText="1"/>
    </xf>
    <xf numFmtId="0" fontId="31" fillId="4" borderId="0" xfId="0" applyFont="1" applyFill="1" applyBorder="1" applyAlignment="1" applyProtection="1">
      <alignment horizontal="left" wrapText="1"/>
    </xf>
    <xf numFmtId="0" fontId="31" fillId="4" borderId="0" xfId="0" applyFont="1" applyFill="1" applyBorder="1" applyAlignment="1" applyProtection="1">
      <alignment horizontal="left"/>
    </xf>
    <xf numFmtId="165" fontId="31" fillId="4" borderId="0" xfId="2" applyNumberFormat="1" applyFont="1" applyFill="1" applyBorder="1" applyAlignment="1" applyProtection="1">
      <alignment vertical="center" wrapText="1"/>
    </xf>
    <xf numFmtId="165" fontId="20" fillId="4" borderId="0" xfId="2" applyNumberFormat="1" applyFont="1" applyFill="1" applyBorder="1" applyAlignment="1" applyProtection="1">
      <alignment vertical="center" wrapText="1"/>
    </xf>
    <xf numFmtId="165" fontId="3" fillId="4" borderId="0" xfId="2" applyNumberFormat="1" applyFont="1" applyFill="1" applyBorder="1" applyAlignment="1" applyProtection="1">
      <alignment vertical="center" wrapText="1"/>
    </xf>
    <xf numFmtId="167" fontId="3" fillId="4" borderId="0" xfId="0" applyNumberFormat="1" applyFont="1" applyFill="1" applyAlignment="1" applyProtection="1">
      <alignment vertical="center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 applyProtection="1">
      <alignment horizontal="left" vertical="top" wrapText="1"/>
    </xf>
    <xf numFmtId="165" fontId="29" fillId="0" borderId="0" xfId="0" applyNumberFormat="1" applyFont="1" applyFill="1" applyBorder="1" applyAlignment="1" applyProtection="1">
      <alignment horizontal="justify" vertical="top" wrapText="1"/>
    </xf>
    <xf numFmtId="165" fontId="18" fillId="0" borderId="1" xfId="0" applyNumberFormat="1" applyFont="1" applyFill="1" applyBorder="1" applyAlignment="1" applyProtection="1">
      <alignment horizontal="left" vertical="top"/>
    </xf>
    <xf numFmtId="165" fontId="19" fillId="0" borderId="1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center" vertical="top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0" fontId="0" fillId="0" borderId="1" xfId="0" applyFill="1" applyBorder="1"/>
    <xf numFmtId="0" fontId="0" fillId="0" borderId="1" xfId="0" applyBorder="1"/>
    <xf numFmtId="0" fontId="21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 applyProtection="1">
      <alignment horizontal="center" vertical="top" wrapText="1"/>
    </xf>
    <xf numFmtId="165" fontId="19" fillId="0" borderId="1" xfId="0" applyNumberFormat="1" applyFont="1" applyFill="1" applyBorder="1" applyAlignment="1" applyProtection="1">
      <alignment horizontal="center" vertical="center" wrapText="1"/>
    </xf>
    <xf numFmtId="10" fontId="19" fillId="0" borderId="1" xfId="0" applyNumberFormat="1" applyFont="1" applyFill="1" applyBorder="1" applyAlignment="1" applyProtection="1">
      <alignment horizontal="center" vertical="center" wrapText="1"/>
    </xf>
    <xf numFmtId="165" fontId="18" fillId="0" borderId="1" xfId="0" applyNumberFormat="1" applyFont="1" applyFill="1" applyBorder="1" applyAlignment="1" applyProtection="1">
      <alignment horizontal="left" vertical="top" wrapText="1"/>
    </xf>
    <xf numFmtId="0" fontId="22" fillId="0" borderId="0" xfId="0" applyFont="1" applyFill="1" applyBorder="1" applyAlignment="1" applyProtection="1">
      <alignment horizontal="center" vertical="top" wrapText="1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top"/>
    </xf>
    <xf numFmtId="0" fontId="19" fillId="0" borderId="1" xfId="0" applyFont="1" applyFill="1" applyBorder="1" applyAlignment="1" applyProtection="1">
      <alignment horizontal="center" vertical="center" wrapText="1"/>
    </xf>
    <xf numFmtId="165" fontId="19" fillId="4" borderId="1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wrapText="1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44" fillId="0" borderId="0" xfId="0" applyFont="1" applyFill="1" applyBorder="1" applyAlignment="1" applyProtection="1">
      <alignment horizontal="left" vertical="top" wrapText="1"/>
    </xf>
    <xf numFmtId="0" fontId="16" fillId="0" borderId="6" xfId="0" applyFont="1" applyFill="1" applyBorder="1" applyAlignment="1" applyProtection="1">
      <alignment horizontal="center" wrapText="1"/>
    </xf>
    <xf numFmtId="0" fontId="44" fillId="0" borderId="0" xfId="0" applyFont="1" applyFill="1" applyBorder="1" applyAlignment="1" applyProtection="1">
      <alignment horizontal="center" wrapText="1"/>
    </xf>
    <xf numFmtId="49" fontId="19" fillId="0" borderId="10" xfId="0" applyNumberFormat="1" applyFont="1" applyFill="1" applyBorder="1" applyAlignment="1" applyProtection="1">
      <alignment horizontal="center" vertical="top" wrapText="1"/>
    </xf>
    <xf numFmtId="49" fontId="19" fillId="0" borderId="5" xfId="0" applyNumberFormat="1" applyFont="1" applyFill="1" applyBorder="1" applyAlignment="1" applyProtection="1">
      <alignment horizontal="center" vertical="top" wrapText="1"/>
    </xf>
    <xf numFmtId="165" fontId="19" fillId="0" borderId="10" xfId="0" applyNumberFormat="1" applyFont="1" applyFill="1" applyBorder="1" applyAlignment="1" applyProtection="1">
      <alignment horizontal="center" vertical="top" wrapText="1"/>
    </xf>
    <xf numFmtId="165" fontId="19" fillId="0" borderId="5" xfId="0" applyNumberFormat="1" applyFont="1" applyFill="1" applyBorder="1" applyAlignment="1" applyProtection="1">
      <alignment horizontal="center" vertical="top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justify" vertical="center" wrapText="1"/>
    </xf>
    <xf numFmtId="0" fontId="15" fillId="0" borderId="15" xfId="0" applyFont="1" applyBorder="1" applyAlignment="1">
      <alignment horizontal="justify" vertical="center" wrapText="1"/>
    </xf>
    <xf numFmtId="0" fontId="53" fillId="0" borderId="0" xfId="0" applyFont="1" applyAlignment="1">
      <alignment horizontal="left" vertical="top" wrapText="1"/>
    </xf>
    <xf numFmtId="0" fontId="5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9" fillId="0" borderId="0" xfId="0" applyFont="1" applyAlignment="1">
      <alignment horizontal="center" vertical="top" wrapText="1"/>
    </xf>
    <xf numFmtId="0" fontId="0" fillId="0" borderId="0" xfId="0" applyAlignment="1"/>
    <xf numFmtId="0" fontId="51" fillId="0" borderId="0" xfId="0" applyFont="1" applyAlignment="1">
      <alignment horizontal="center"/>
    </xf>
    <xf numFmtId="0" fontId="54" fillId="0" borderId="0" xfId="0" applyFont="1" applyAlignment="1"/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 vertical="top"/>
    </xf>
    <xf numFmtId="0" fontId="47" fillId="0" borderId="0" xfId="0" applyFont="1" applyAlignment="1">
      <alignment horizontal="center"/>
    </xf>
    <xf numFmtId="0" fontId="50" fillId="0" borderId="0" xfId="0" applyFont="1" applyAlignment="1">
      <alignment horizontal="left" wrapText="1"/>
    </xf>
    <xf numFmtId="0" fontId="39" fillId="0" borderId="0" xfId="0" applyFont="1" applyFill="1" applyBorder="1" applyAlignment="1" applyProtection="1">
      <alignment horizontal="left" wrapText="1"/>
    </xf>
    <xf numFmtId="0" fontId="39" fillId="0" borderId="10" xfId="0" applyFont="1" applyBorder="1" applyAlignment="1">
      <alignment vertical="top" wrapText="1"/>
    </xf>
    <xf numFmtId="0" fontId="41" fillId="0" borderId="8" xfId="0" applyFont="1" applyBorder="1" applyAlignment="1">
      <alignment vertical="top"/>
    </xf>
    <xf numFmtId="0" fontId="41" fillId="0" borderId="5" xfId="0" applyFont="1" applyBorder="1" applyAlignment="1">
      <alignment vertical="top"/>
    </xf>
    <xf numFmtId="0" fontId="39" fillId="0" borderId="1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top" wrapText="1"/>
    </xf>
    <xf numFmtId="3" fontId="39" fillId="0" borderId="1" xfId="0" applyNumberFormat="1" applyFont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top" wrapText="1"/>
    </xf>
    <xf numFmtId="0" fontId="39" fillId="0" borderId="4" xfId="0" applyFont="1" applyBorder="1" applyAlignment="1">
      <alignment horizontal="center" vertical="top" wrapText="1"/>
    </xf>
    <xf numFmtId="0" fontId="39" fillId="0" borderId="7" xfId="0" applyFont="1" applyBorder="1" applyAlignment="1">
      <alignment horizontal="center" vertical="top" wrapText="1"/>
    </xf>
    <xf numFmtId="0" fontId="39" fillId="0" borderId="2" xfId="0" applyFont="1" applyBorder="1" applyAlignment="1">
      <alignment horizontal="center" vertical="top" wrapText="1"/>
    </xf>
    <xf numFmtId="0" fontId="26" fillId="3" borderId="6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left" vertical="center" wrapText="1"/>
    </xf>
    <xf numFmtId="3" fontId="3" fillId="3" borderId="0" xfId="0" applyNumberFormat="1" applyFont="1" applyFill="1" applyAlignment="1">
      <alignment horizontal="left" vertical="center"/>
    </xf>
    <xf numFmtId="3" fontId="29" fillId="0" borderId="0" xfId="5" applyNumberFormat="1" applyFont="1" applyAlignment="1">
      <alignment horizontal="left" vertical="top" wrapText="1"/>
    </xf>
    <xf numFmtId="0" fontId="29" fillId="0" borderId="0" xfId="3" applyFont="1" applyFill="1" applyAlignment="1">
      <alignment vertical="top" wrapText="1"/>
    </xf>
    <xf numFmtId="0" fontId="35" fillId="3" borderId="0" xfId="3" applyFont="1" applyFill="1" applyAlignment="1">
      <alignment horizontal="center" vertical="center" wrapText="1"/>
    </xf>
    <xf numFmtId="0" fontId="29" fillId="0" borderId="0" xfId="3" applyFont="1" applyFill="1" applyAlignment="1">
      <alignment horizontal="center" vertical="center"/>
    </xf>
    <xf numFmtId="0" fontId="34" fillId="3" borderId="1" xfId="3" applyFont="1" applyFill="1" applyBorder="1" applyAlignment="1">
      <alignment horizontal="center" vertical="top" wrapText="1"/>
    </xf>
    <xf numFmtId="0" fontId="34" fillId="0" borderId="1" xfId="3" applyFont="1" applyFill="1" applyBorder="1" applyAlignment="1">
      <alignment horizontal="center" vertical="top" wrapText="1"/>
    </xf>
    <xf numFmtId="49" fontId="34" fillId="0" borderId="1" xfId="3" applyNumberFormat="1" applyFont="1" applyFill="1" applyBorder="1" applyAlignment="1">
      <alignment horizontal="center" vertical="top" wrapText="1"/>
    </xf>
    <xf numFmtId="0" fontId="29" fillId="0" borderId="1" xfId="3" applyFont="1" applyFill="1" applyBorder="1" applyAlignment="1">
      <alignment horizontal="center" vertical="top" wrapText="1"/>
    </xf>
    <xf numFmtId="0" fontId="29" fillId="0" borderId="4" xfId="3" applyFont="1" applyFill="1" applyBorder="1" applyAlignment="1">
      <alignment horizontal="center" vertical="top" wrapText="1"/>
    </xf>
    <xf numFmtId="0" fontId="29" fillId="0" borderId="7" xfId="3" applyFont="1" applyFill="1" applyBorder="1" applyAlignment="1">
      <alignment horizontal="center" vertical="top" wrapText="1"/>
    </xf>
    <xf numFmtId="0" fontId="29" fillId="0" borderId="2" xfId="3" applyFont="1" applyFill="1" applyBorder="1" applyAlignment="1">
      <alignment horizontal="center" vertical="top" wrapText="1"/>
    </xf>
    <xf numFmtId="0" fontId="29" fillId="3" borderId="1" xfId="3" applyFont="1" applyFill="1" applyBorder="1" applyAlignment="1">
      <alignment horizontal="center" vertical="top" wrapText="1"/>
    </xf>
    <xf numFmtId="0" fontId="29" fillId="3" borderId="10" xfId="3" applyFont="1" applyFill="1" applyBorder="1" applyAlignment="1">
      <alignment horizontal="center" vertical="top" wrapText="1"/>
    </xf>
    <xf numFmtId="0" fontId="29" fillId="3" borderId="5" xfId="3" applyFont="1" applyFill="1" applyBorder="1" applyAlignment="1">
      <alignment horizontal="center" vertical="top" wrapText="1"/>
    </xf>
    <xf numFmtId="0" fontId="34" fillId="0" borderId="1" xfId="3" applyFont="1" applyFill="1" applyBorder="1" applyAlignment="1">
      <alignment horizontal="left" vertical="top" wrapText="1"/>
    </xf>
    <xf numFmtId="49" fontId="34" fillId="0" borderId="12" xfId="3" applyNumberFormat="1" applyFont="1" applyFill="1" applyBorder="1" applyAlignment="1">
      <alignment horizontal="center" vertical="center" wrapText="1"/>
    </xf>
    <xf numFmtId="49" fontId="34" fillId="0" borderId="13" xfId="3" applyNumberFormat="1" applyFont="1" applyFill="1" applyBorder="1" applyAlignment="1">
      <alignment horizontal="center" vertical="center" wrapText="1"/>
    </xf>
    <xf numFmtId="49" fontId="34" fillId="0" borderId="3" xfId="3" applyNumberFormat="1" applyFont="1" applyFill="1" applyBorder="1" applyAlignment="1">
      <alignment horizontal="center" vertical="center" wrapText="1"/>
    </xf>
    <xf numFmtId="0" fontId="29" fillId="0" borderId="10" xfId="3" applyFont="1" applyFill="1" applyBorder="1" applyAlignment="1">
      <alignment horizontal="center" vertical="center" wrapText="1"/>
    </xf>
    <xf numFmtId="0" fontId="29" fillId="0" borderId="8" xfId="3" applyFont="1" applyFill="1" applyBorder="1" applyAlignment="1">
      <alignment horizontal="center" vertical="center" wrapText="1"/>
    </xf>
    <xf numFmtId="0" fontId="29" fillId="0" borderId="5" xfId="3" applyFont="1" applyFill="1" applyBorder="1" applyAlignment="1">
      <alignment horizontal="center" vertical="center" wrapText="1"/>
    </xf>
    <xf numFmtId="0" fontId="29" fillId="3" borderId="4" xfId="3" applyFont="1" applyFill="1" applyBorder="1" applyAlignment="1">
      <alignment horizontal="center" vertical="top" wrapText="1"/>
    </xf>
    <xf numFmtId="0" fontId="29" fillId="0" borderId="5" xfId="3" applyFont="1" applyBorder="1" applyAlignment="1">
      <alignment horizontal="center" vertical="top" wrapText="1"/>
    </xf>
    <xf numFmtId="0" fontId="29" fillId="0" borderId="0" xfId="3" applyFont="1" applyFill="1" applyAlignment="1">
      <alignment horizontal="left" wrapText="1"/>
    </xf>
    <xf numFmtId="0" fontId="34" fillId="0" borderId="10" xfId="3" applyFont="1" applyFill="1" applyBorder="1" applyAlignment="1">
      <alignment horizontal="center"/>
    </xf>
    <xf numFmtId="0" fontId="34" fillId="0" borderId="8" xfId="3" applyFont="1" applyFill="1" applyBorder="1" applyAlignment="1">
      <alignment horizontal="center"/>
    </xf>
    <xf numFmtId="0" fontId="34" fillId="0" borderId="5" xfId="3" applyFont="1" applyFill="1" applyBorder="1" applyAlignment="1">
      <alignment horizontal="center"/>
    </xf>
    <xf numFmtId="0" fontId="34" fillId="0" borderId="1" xfId="3" applyFont="1" applyFill="1" applyBorder="1" applyAlignment="1">
      <alignment horizontal="left" vertical="center" wrapText="1"/>
    </xf>
    <xf numFmtId="0" fontId="34" fillId="0" borderId="1" xfId="3" applyFont="1" applyFill="1" applyBorder="1" applyAlignment="1">
      <alignment horizontal="center" vertical="top"/>
    </xf>
    <xf numFmtId="0" fontId="34" fillId="0" borderId="10" xfId="3" applyFont="1" applyFill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</cellXfs>
  <cellStyles count="6">
    <cellStyle name="Обычный" xfId="0" builtinId="0"/>
    <cellStyle name="Обычный 13" xfId="3"/>
    <cellStyle name="Обычный 2" xfId="1"/>
    <cellStyle name="Обычный 9" xfId="5"/>
    <cellStyle name="Финансовый" xfId="2" builtinId="3"/>
    <cellStyle name="Финансовый 16" xfId="4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09375" defaultRowHeight="14.4" x14ac:dyDescent="0.3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" customHeight="1" x14ac:dyDescent="0.3">
      <c r="A1" s="289" t="s">
        <v>39</v>
      </c>
      <c r="B1" s="290"/>
      <c r="C1" s="291" t="s">
        <v>40</v>
      </c>
      <c r="D1" s="283" t="s">
        <v>44</v>
      </c>
      <c r="E1" s="284"/>
      <c r="F1" s="285"/>
      <c r="G1" s="283" t="s">
        <v>17</v>
      </c>
      <c r="H1" s="284"/>
      <c r="I1" s="285"/>
      <c r="J1" s="283" t="s">
        <v>18</v>
      </c>
      <c r="K1" s="284"/>
      <c r="L1" s="285"/>
      <c r="M1" s="283" t="s">
        <v>22</v>
      </c>
      <c r="N1" s="284"/>
      <c r="O1" s="285"/>
      <c r="P1" s="286" t="s">
        <v>23</v>
      </c>
      <c r="Q1" s="287"/>
      <c r="R1" s="283" t="s">
        <v>24</v>
      </c>
      <c r="S1" s="284"/>
      <c r="T1" s="285"/>
      <c r="U1" s="283" t="s">
        <v>25</v>
      </c>
      <c r="V1" s="284"/>
      <c r="W1" s="285"/>
      <c r="X1" s="286" t="s">
        <v>26</v>
      </c>
      <c r="Y1" s="288"/>
      <c r="Z1" s="287"/>
      <c r="AA1" s="286" t="s">
        <v>27</v>
      </c>
      <c r="AB1" s="287"/>
      <c r="AC1" s="283" t="s">
        <v>28</v>
      </c>
      <c r="AD1" s="284"/>
      <c r="AE1" s="285"/>
      <c r="AF1" s="283" t="s">
        <v>29</v>
      </c>
      <c r="AG1" s="284"/>
      <c r="AH1" s="285"/>
      <c r="AI1" s="283" t="s">
        <v>30</v>
      </c>
      <c r="AJ1" s="284"/>
      <c r="AK1" s="285"/>
      <c r="AL1" s="286" t="s">
        <v>31</v>
      </c>
      <c r="AM1" s="287"/>
      <c r="AN1" s="283" t="s">
        <v>32</v>
      </c>
      <c r="AO1" s="284"/>
      <c r="AP1" s="285"/>
      <c r="AQ1" s="283" t="s">
        <v>33</v>
      </c>
      <c r="AR1" s="284"/>
      <c r="AS1" s="285"/>
      <c r="AT1" s="283" t="s">
        <v>34</v>
      </c>
      <c r="AU1" s="284"/>
      <c r="AV1" s="285"/>
    </row>
    <row r="2" spans="1:48" ht="39" customHeight="1" x14ac:dyDescent="0.3">
      <c r="A2" s="290"/>
      <c r="B2" s="290"/>
      <c r="C2" s="291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x14ac:dyDescent="0.3">
      <c r="A3" s="291" t="s">
        <v>82</v>
      </c>
      <c r="B3" s="291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x14ac:dyDescent="0.3">
      <c r="A4" s="291"/>
      <c r="B4" s="291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 x14ac:dyDescent="0.3">
      <c r="A5" s="291"/>
      <c r="B5" s="291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3" x14ac:dyDescent="0.3">
      <c r="A6" s="291"/>
      <c r="B6" s="291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x14ac:dyDescent="0.3">
      <c r="A7" s="291"/>
      <c r="B7" s="291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3" x14ac:dyDescent="0.3">
      <c r="A8" s="291"/>
      <c r="B8" s="291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3" x14ac:dyDescent="0.3">
      <c r="A9" s="291"/>
      <c r="B9" s="291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.05" x14ac:dyDescent="0.3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 x14ac:dyDescent="0.3">
      <c r="A1" s="292" t="s">
        <v>57</v>
      </c>
      <c r="B1" s="292"/>
      <c r="C1" s="292"/>
      <c r="D1" s="292"/>
      <c r="E1" s="292"/>
    </row>
    <row r="2" spans="1:5" x14ac:dyDescent="0.3">
      <c r="A2" s="12"/>
      <c r="B2" s="12"/>
      <c r="C2" s="12"/>
      <c r="D2" s="12"/>
      <c r="E2" s="12"/>
    </row>
    <row r="3" spans="1:5" x14ac:dyDescent="0.3">
      <c r="A3" s="293" t="s">
        <v>129</v>
      </c>
      <c r="B3" s="293"/>
      <c r="C3" s="293"/>
      <c r="D3" s="293"/>
      <c r="E3" s="293"/>
    </row>
    <row r="4" spans="1:5" ht="45.1" customHeight="1" x14ac:dyDescent="0.3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8" customHeight="1" x14ac:dyDescent="0.3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8" customHeight="1" x14ac:dyDescent="0.3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 x14ac:dyDescent="0.3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 x14ac:dyDescent="0.3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 x14ac:dyDescent="0.3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8.8" x14ac:dyDescent="0.3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" customHeight="1" x14ac:dyDescent="0.3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" customHeight="1" x14ac:dyDescent="0.3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" customHeight="1" x14ac:dyDescent="0.3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1" customHeight="1" x14ac:dyDescent="0.3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 x14ac:dyDescent="0.3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15.65" x14ac:dyDescent="0.3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 x14ac:dyDescent="0.3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5" x14ac:dyDescent="0.3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" customHeight="1" x14ac:dyDescent="0.3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8" customHeight="1" x14ac:dyDescent="0.3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8.8" x14ac:dyDescent="0.3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85" customHeight="1" x14ac:dyDescent="0.3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 x14ac:dyDescent="0.3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 x14ac:dyDescent="0.3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 x14ac:dyDescent="0.3">
      <c r="A25" s="28"/>
      <c r="B25" s="28"/>
      <c r="C25" s="28"/>
      <c r="D25" s="28"/>
      <c r="E25" s="28"/>
    </row>
    <row r="26" spans="1:5" x14ac:dyDescent="0.3">
      <c r="A26" s="294" t="s">
        <v>78</v>
      </c>
      <c r="B26" s="294"/>
      <c r="C26" s="294"/>
      <c r="D26" s="294"/>
      <c r="E26" s="294"/>
    </row>
    <row r="27" spans="1:5" x14ac:dyDescent="0.3">
      <c r="A27" s="28"/>
      <c r="B27" s="28"/>
      <c r="C27" s="28"/>
      <c r="D27" s="28"/>
      <c r="E27" s="28"/>
    </row>
    <row r="28" spans="1:5" x14ac:dyDescent="0.3">
      <c r="A28" s="294" t="s">
        <v>79</v>
      </c>
      <c r="B28" s="294"/>
      <c r="C28" s="294"/>
      <c r="D28" s="294"/>
      <c r="E28" s="294"/>
    </row>
    <row r="29" spans="1:5" x14ac:dyDescent="0.3">
      <c r="A29" s="294"/>
      <c r="B29" s="294"/>
      <c r="C29" s="294"/>
      <c r="D29" s="294"/>
      <c r="E29" s="294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15" x14ac:dyDescent="0.25"/>
  <cols>
    <col min="1" max="1" width="4.5546875" style="44" customWidth="1"/>
    <col min="2" max="2" width="42.5546875" style="44" customWidth="1"/>
    <col min="3" max="3" width="6.88671875" style="44" customWidth="1"/>
    <col min="4" max="15" width="9.5546875" style="44" customWidth="1"/>
    <col min="16" max="17" width="10.5546875" style="44" customWidth="1"/>
    <col min="18" max="29" width="0" style="45" hidden="1" customWidth="1"/>
    <col min="30" max="16384" width="9.109375" style="45"/>
  </cols>
  <sheetData>
    <row r="1" spans="1:256" x14ac:dyDescent="0.25">
      <c r="Q1" s="35" t="s">
        <v>50</v>
      </c>
    </row>
    <row r="2" spans="1:256" x14ac:dyDescent="0.25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 x14ac:dyDescent="0.3">
      <c r="A3" s="37" t="s">
        <v>0</v>
      </c>
      <c r="B3" s="317" t="s">
        <v>45</v>
      </c>
      <c r="C3" s="317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.05" customHeight="1" x14ac:dyDescent="0.25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 x14ac:dyDescent="0.25">
      <c r="A5" s="305" t="s">
        <v>1</v>
      </c>
      <c r="B5" s="300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85" customHeight="1" x14ac:dyDescent="0.25">
      <c r="A6" s="305"/>
      <c r="B6" s="300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" customHeight="1" x14ac:dyDescent="0.25">
      <c r="A7" s="305"/>
      <c r="B7" s="300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 x14ac:dyDescent="0.25">
      <c r="A8" s="305" t="s">
        <v>3</v>
      </c>
      <c r="B8" s="300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318" t="s">
        <v>204</v>
      </c>
      <c r="N8" s="319"/>
      <c r="O8" s="320"/>
      <c r="P8" s="56"/>
      <c r="Q8" s="56"/>
    </row>
    <row r="9" spans="1:256" ht="33.85" customHeight="1" x14ac:dyDescent="0.25">
      <c r="A9" s="305"/>
      <c r="B9" s="300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5000000000001" customHeight="1" x14ac:dyDescent="0.25">
      <c r="A10" s="305" t="s">
        <v>4</v>
      </c>
      <c r="B10" s="300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49999999999997" customHeight="1" x14ac:dyDescent="0.25">
      <c r="A11" s="305"/>
      <c r="B11" s="300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 x14ac:dyDescent="0.25">
      <c r="A12" s="305" t="s">
        <v>5</v>
      </c>
      <c r="B12" s="300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3.95" customHeight="1" x14ac:dyDescent="0.25">
      <c r="A13" s="305"/>
      <c r="B13" s="300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5.95" customHeight="1" x14ac:dyDescent="0.25">
      <c r="A14" s="305" t="s">
        <v>9</v>
      </c>
      <c r="B14" s="300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 x14ac:dyDescent="0.25">
      <c r="A15" s="305"/>
      <c r="B15" s="300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x14ac:dyDescent="0.25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301"/>
      <c r="AJ16" s="301"/>
      <c r="AK16" s="301"/>
      <c r="AZ16" s="301"/>
      <c r="BA16" s="301"/>
      <c r="BB16" s="301"/>
      <c r="BQ16" s="301"/>
      <c r="BR16" s="301"/>
      <c r="BS16" s="301"/>
      <c r="CH16" s="301"/>
      <c r="CI16" s="301"/>
      <c r="CJ16" s="301"/>
      <c r="CY16" s="301"/>
      <c r="CZ16" s="301"/>
      <c r="DA16" s="301"/>
      <c r="DP16" s="301"/>
      <c r="DQ16" s="301"/>
      <c r="DR16" s="301"/>
      <c r="EG16" s="301"/>
      <c r="EH16" s="301"/>
      <c r="EI16" s="301"/>
      <c r="EX16" s="301"/>
      <c r="EY16" s="301"/>
      <c r="EZ16" s="301"/>
      <c r="FO16" s="301"/>
      <c r="FP16" s="301"/>
      <c r="FQ16" s="301"/>
      <c r="GF16" s="301"/>
      <c r="GG16" s="301"/>
      <c r="GH16" s="301"/>
      <c r="GW16" s="301"/>
      <c r="GX16" s="301"/>
      <c r="GY16" s="301"/>
      <c r="HN16" s="301"/>
      <c r="HO16" s="301"/>
      <c r="HP16" s="301"/>
      <c r="IE16" s="301"/>
      <c r="IF16" s="301"/>
      <c r="IG16" s="301"/>
      <c r="IV16" s="301"/>
    </row>
    <row r="17" spans="1:17" ht="320.25" customHeight="1" x14ac:dyDescent="0.25">
      <c r="A17" s="305" t="s">
        <v>6</v>
      </c>
      <c r="B17" s="300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 x14ac:dyDescent="0.25">
      <c r="A18" s="305"/>
      <c r="B18" s="300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 x14ac:dyDescent="0.25">
      <c r="A19" s="305" t="s">
        <v>7</v>
      </c>
      <c r="B19" s="300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 x14ac:dyDescent="0.25">
      <c r="A20" s="305"/>
      <c r="B20" s="300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 x14ac:dyDescent="0.25">
      <c r="A21" s="305" t="s">
        <v>8</v>
      </c>
      <c r="B21" s="300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 x14ac:dyDescent="0.25">
      <c r="A22" s="305"/>
      <c r="B22" s="300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5" customHeight="1" x14ac:dyDescent="0.25">
      <c r="A23" s="310" t="s">
        <v>14</v>
      </c>
      <c r="B23" s="306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 x14ac:dyDescent="0.25">
      <c r="A24" s="311"/>
      <c r="B24" s="306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 x14ac:dyDescent="0.25">
      <c r="A25" s="309" t="s">
        <v>15</v>
      </c>
      <c r="B25" s="306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 x14ac:dyDescent="0.25">
      <c r="A26" s="309"/>
      <c r="B26" s="306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x14ac:dyDescent="0.25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8" customHeight="1" x14ac:dyDescent="0.25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 x14ac:dyDescent="0.25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x14ac:dyDescent="0.25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5" customHeight="1" x14ac:dyDescent="0.25">
      <c r="A31" s="305" t="s">
        <v>93</v>
      </c>
      <c r="B31" s="300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" customHeight="1" x14ac:dyDescent="0.25">
      <c r="A32" s="305"/>
      <c r="B32" s="300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x14ac:dyDescent="0.25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" customHeight="1" x14ac:dyDescent="0.25">
      <c r="A34" s="305" t="s">
        <v>95</v>
      </c>
      <c r="B34" s="300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" customHeight="1" x14ac:dyDescent="0.25">
      <c r="A35" s="305"/>
      <c r="B35" s="300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 x14ac:dyDescent="0.25">
      <c r="A36" s="314" t="s">
        <v>97</v>
      </c>
      <c r="B36" s="307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 x14ac:dyDescent="0.25">
      <c r="A37" s="315"/>
      <c r="B37" s="308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x14ac:dyDescent="0.25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5" customHeight="1" x14ac:dyDescent="0.25">
      <c r="A39" s="305" t="s">
        <v>99</v>
      </c>
      <c r="B39" s="300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302" t="s">
        <v>246</v>
      </c>
      <c r="I39" s="303"/>
      <c r="J39" s="303"/>
      <c r="K39" s="303"/>
      <c r="L39" s="303"/>
      <c r="M39" s="303"/>
      <c r="N39" s="303"/>
      <c r="O39" s="304"/>
      <c r="P39" s="55" t="s">
        <v>188</v>
      </c>
      <c r="Q39" s="56"/>
    </row>
    <row r="40" spans="1:17" ht="39.950000000000003" customHeight="1" x14ac:dyDescent="0.25">
      <c r="A40" s="305" t="s">
        <v>10</v>
      </c>
      <c r="B40" s="300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 x14ac:dyDescent="0.25">
      <c r="A41" s="305" t="s">
        <v>100</v>
      </c>
      <c r="B41" s="300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 x14ac:dyDescent="0.25">
      <c r="A42" s="305"/>
      <c r="B42" s="300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5.95" customHeight="1" x14ac:dyDescent="0.25">
      <c r="A43" s="305" t="s">
        <v>102</v>
      </c>
      <c r="B43" s="300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297" t="s">
        <v>191</v>
      </c>
      <c r="H43" s="298"/>
      <c r="I43" s="298"/>
      <c r="J43" s="298"/>
      <c r="K43" s="298"/>
      <c r="L43" s="298"/>
      <c r="M43" s="298"/>
      <c r="N43" s="298"/>
      <c r="O43" s="299"/>
      <c r="P43" s="56"/>
      <c r="Q43" s="56"/>
    </row>
    <row r="44" spans="1:17" ht="39.950000000000003" customHeight="1" x14ac:dyDescent="0.25">
      <c r="A44" s="305"/>
      <c r="B44" s="300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3" customHeight="1" x14ac:dyDescent="0.25">
      <c r="A45" s="305" t="s">
        <v>104</v>
      </c>
      <c r="B45" s="300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 x14ac:dyDescent="0.25">
      <c r="A46" s="305" t="s">
        <v>12</v>
      </c>
      <c r="B46" s="300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 x14ac:dyDescent="0.25">
      <c r="A47" s="312" t="s">
        <v>107</v>
      </c>
      <c r="B47" s="307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 x14ac:dyDescent="0.25">
      <c r="A48" s="313"/>
      <c r="B48" s="308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80000000000001" customHeight="1" x14ac:dyDescent="0.25">
      <c r="A49" s="312" t="s">
        <v>108</v>
      </c>
      <c r="B49" s="307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 x14ac:dyDescent="0.25">
      <c r="A50" s="313"/>
      <c r="B50" s="308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 x14ac:dyDescent="0.25">
      <c r="A51" s="305" t="s">
        <v>110</v>
      </c>
      <c r="B51" s="300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 x14ac:dyDescent="0.25">
      <c r="A52" s="305"/>
      <c r="B52" s="300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8" customHeight="1" x14ac:dyDescent="0.25">
      <c r="A53" s="305" t="s">
        <v>113</v>
      </c>
      <c r="B53" s="300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 x14ac:dyDescent="0.25">
      <c r="A54" s="305"/>
      <c r="B54" s="300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45" customHeight="1" x14ac:dyDescent="0.25">
      <c r="A55" s="305" t="s">
        <v>114</v>
      </c>
      <c r="B55" s="300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45" customHeight="1" x14ac:dyDescent="0.25">
      <c r="A56" s="305"/>
      <c r="B56" s="300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 x14ac:dyDescent="0.25">
      <c r="A57" s="305" t="s">
        <v>116</v>
      </c>
      <c r="B57" s="300" t="s">
        <v>117</v>
      </c>
      <c r="C57" s="53" t="s">
        <v>20</v>
      </c>
      <c r="D57" s="93" t="s">
        <v>234</v>
      </c>
      <c r="E57" s="92"/>
      <c r="F57" s="92" t="s">
        <v>235</v>
      </c>
      <c r="G57" s="321" t="s">
        <v>232</v>
      </c>
      <c r="H57" s="321"/>
      <c r="I57" s="92" t="s">
        <v>236</v>
      </c>
      <c r="J57" s="92" t="s">
        <v>237</v>
      </c>
      <c r="K57" s="318" t="s">
        <v>238</v>
      </c>
      <c r="L57" s="319"/>
      <c r="M57" s="319"/>
      <c r="N57" s="319"/>
      <c r="O57" s="320"/>
      <c r="P57" s="88" t="s">
        <v>198</v>
      </c>
      <c r="Q57" s="56"/>
    </row>
    <row r="58" spans="1:17" ht="39.950000000000003" customHeight="1" x14ac:dyDescent="0.25">
      <c r="A58" s="305"/>
      <c r="B58" s="300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8" customHeight="1" x14ac:dyDescent="0.25">
      <c r="A59" s="310" t="s">
        <v>119</v>
      </c>
      <c r="B59" s="310" t="s">
        <v>118</v>
      </c>
      <c r="C59" s="310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49.94999999999999" customHeight="1" x14ac:dyDescent="0.25">
      <c r="A60" s="316"/>
      <c r="B60" s="316"/>
      <c r="C60" s="316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 x14ac:dyDescent="0.25">
      <c r="A61" s="316"/>
      <c r="B61" s="316"/>
      <c r="C61" s="311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 x14ac:dyDescent="0.25">
      <c r="A62" s="311"/>
      <c r="B62" s="311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 x14ac:dyDescent="0.25">
      <c r="A63" s="305" t="s">
        <v>120</v>
      </c>
      <c r="B63" s="300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 x14ac:dyDescent="0.25">
      <c r="A64" s="305"/>
      <c r="B64" s="300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 x14ac:dyDescent="0.25">
      <c r="A65" s="309" t="s">
        <v>122</v>
      </c>
      <c r="B65" s="306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 x14ac:dyDescent="0.25">
      <c r="A66" s="309"/>
      <c r="B66" s="306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 x14ac:dyDescent="0.25">
      <c r="A67" s="305" t="s">
        <v>124</v>
      </c>
      <c r="B67" s="300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 x14ac:dyDescent="0.25">
      <c r="A68" s="305"/>
      <c r="B68" s="300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 x14ac:dyDescent="0.25">
      <c r="A69" s="312" t="s">
        <v>126</v>
      </c>
      <c r="B69" s="307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 x14ac:dyDescent="0.25">
      <c r="A70" s="313"/>
      <c r="B70" s="308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 x14ac:dyDescent="0.2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 x14ac:dyDescent="0.25">
      <c r="B73" s="295" t="s">
        <v>254</v>
      </c>
      <c r="C73" s="295"/>
      <c r="D73" s="295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</row>
    <row r="74" spans="1:20" ht="14.4" x14ac:dyDescent="0.2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4.4" x14ac:dyDescent="0.2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4.4" x14ac:dyDescent="0.2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4.4" x14ac:dyDescent="0.2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4.4" x14ac:dyDescent="0.2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5" customHeight="1" x14ac:dyDescent="0.25">
      <c r="B79" s="296" t="s">
        <v>215</v>
      </c>
      <c r="C79" s="296"/>
      <c r="D79" s="296"/>
      <c r="E79" s="296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9"/>
  <sheetViews>
    <sheetView tabSelected="1" topLeftCell="A7" zoomScale="84" zoomScaleNormal="84" zoomScaleSheetLayoutView="80" zoomScalePageLayoutView="25" workbookViewId="0">
      <pane xSplit="7" ySplit="8" topLeftCell="N15" activePane="bottomRight" state="frozen"/>
      <selection activeCell="A7" sqref="A7"/>
      <selection pane="topRight" activeCell="H7" sqref="H7"/>
      <selection pane="bottomLeft" activeCell="A15" sqref="A15"/>
      <selection pane="bottomRight" activeCell="Q51" sqref="Q51"/>
    </sheetView>
  </sheetViews>
  <sheetFormatPr defaultColWidth="9.109375" defaultRowHeight="13.15" x14ac:dyDescent="0.3"/>
  <cols>
    <col min="1" max="1" width="8" style="101" customWidth="1"/>
    <col min="2" max="2" width="19.6640625" style="101" customWidth="1"/>
    <col min="3" max="3" width="13.33203125" style="101" customWidth="1"/>
    <col min="4" max="4" width="20.6640625" style="105" customWidth="1"/>
    <col min="5" max="5" width="12.88671875" style="106" customWidth="1"/>
    <col min="6" max="6" width="12.44140625" style="106" customWidth="1"/>
    <col min="7" max="7" width="8.5546875" style="106" customWidth="1"/>
    <col min="8" max="8" width="7.88671875" style="101" customWidth="1"/>
    <col min="9" max="9" width="6.88671875" style="101" customWidth="1"/>
    <col min="10" max="10" width="6" style="101" customWidth="1"/>
    <col min="11" max="11" width="7.5546875" style="101" customWidth="1"/>
    <col min="12" max="12" width="6.88671875" style="101" customWidth="1"/>
    <col min="13" max="13" width="7" style="101" customWidth="1"/>
    <col min="14" max="15" width="8.33203125" style="101" customWidth="1"/>
    <col min="16" max="16" width="6.6640625" style="101" customWidth="1"/>
    <col min="17" max="17" width="9.109375" style="101" customWidth="1"/>
    <col min="18" max="18" width="8.6640625" style="101" customWidth="1"/>
    <col min="19" max="19" width="7" style="101" customWidth="1"/>
    <col min="20" max="20" width="8.44140625" style="101" customWidth="1"/>
    <col min="21" max="21" width="8.109375" style="101" customWidth="1"/>
    <col min="22" max="22" width="6.88671875" style="101" customWidth="1"/>
    <col min="23" max="23" width="8" style="262" customWidth="1"/>
    <col min="24" max="24" width="8.109375" style="262" customWidth="1"/>
    <col min="25" max="25" width="6.88671875" style="262" customWidth="1"/>
    <col min="26" max="26" width="8.88671875" style="101" customWidth="1"/>
    <col min="27" max="27" width="5.88671875" style="101" hidden="1" customWidth="1"/>
    <col min="28" max="28" width="6.88671875" style="101" hidden="1" customWidth="1"/>
    <col min="29" max="30" width="6.88671875" style="101" customWidth="1"/>
    <col min="31" max="31" width="7.5546875" style="101" customWidth="1"/>
    <col min="32" max="32" width="5.5546875" style="101" hidden="1" customWidth="1"/>
    <col min="33" max="33" width="7.5546875" style="101" hidden="1" customWidth="1"/>
    <col min="34" max="35" width="7.5546875" style="101" customWidth="1"/>
    <col min="36" max="36" width="7.88671875" style="101" customWidth="1"/>
    <col min="37" max="37" width="6" style="101" hidden="1" customWidth="1"/>
    <col min="38" max="38" width="7.88671875" style="101" hidden="1" customWidth="1"/>
    <col min="39" max="40" width="7.88671875" style="101" customWidth="1"/>
    <col min="41" max="41" width="8" style="101" customWidth="1"/>
    <col min="42" max="42" width="6.44140625" style="101" hidden="1" customWidth="1"/>
    <col min="43" max="43" width="0.6640625" style="101" hidden="1" customWidth="1"/>
    <col min="44" max="44" width="6" style="101" customWidth="1"/>
    <col min="45" max="45" width="6.88671875" style="101" customWidth="1"/>
    <col min="46" max="46" width="8.6640625" style="101" customWidth="1"/>
    <col min="47" max="47" width="5" style="101" hidden="1" customWidth="1"/>
    <col min="48" max="48" width="7.109375" style="101" hidden="1" customWidth="1"/>
    <col min="49" max="49" width="7.109375" style="101" customWidth="1"/>
    <col min="50" max="50" width="9.88671875" style="101" customWidth="1"/>
    <col min="51" max="51" width="7.33203125" style="101" customWidth="1"/>
    <col min="52" max="52" width="7.6640625" style="101" customWidth="1"/>
    <col min="53" max="53" width="7" style="101" customWidth="1"/>
    <col min="54" max="54" width="21.5546875" style="95" customWidth="1"/>
    <col min="55" max="16384" width="9.109375" style="95"/>
  </cols>
  <sheetData>
    <row r="1" spans="1:54" ht="12.7" customHeight="1" x14ac:dyDescent="0.3">
      <c r="BB1" s="125" t="s">
        <v>280</v>
      </c>
    </row>
    <row r="2" spans="1:54" s="108" customFormat="1" ht="23.95" customHeight="1" x14ac:dyDescent="0.3">
      <c r="A2" s="336" t="s">
        <v>289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</row>
    <row r="3" spans="1:54" s="96" customFormat="1" ht="16.45" customHeight="1" x14ac:dyDescent="0.3">
      <c r="A3" s="337" t="s">
        <v>290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7"/>
      <c r="AY3" s="337"/>
      <c r="AZ3" s="337"/>
      <c r="BA3" s="337"/>
      <c r="BB3" s="337"/>
    </row>
    <row r="4" spans="1:54" s="97" customFormat="1" ht="23.95" customHeight="1" x14ac:dyDescent="0.3">
      <c r="A4" s="338" t="s">
        <v>262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</row>
    <row r="5" spans="1:54" ht="16.45" customHeight="1" x14ac:dyDescent="0.3">
      <c r="A5" s="338" t="s">
        <v>372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110"/>
      <c r="AQ5" s="110"/>
      <c r="AR5" s="110"/>
      <c r="AS5" s="110"/>
      <c r="AT5" s="95"/>
      <c r="AU5" s="95"/>
      <c r="AV5" s="95"/>
      <c r="AW5" s="95"/>
      <c r="AX5" s="95"/>
      <c r="AY5" s="95"/>
      <c r="AZ5" s="95"/>
      <c r="BA5" s="95"/>
      <c r="BB5" s="157" t="s">
        <v>257</v>
      </c>
    </row>
    <row r="6" spans="1:54" ht="27.1" customHeight="1" x14ac:dyDescent="0.3">
      <c r="A6" s="333" t="s">
        <v>0</v>
      </c>
      <c r="B6" s="333" t="s">
        <v>269</v>
      </c>
      <c r="C6" s="333" t="s">
        <v>259</v>
      </c>
      <c r="D6" s="333" t="s">
        <v>40</v>
      </c>
      <c r="E6" s="333" t="s">
        <v>256</v>
      </c>
      <c r="F6" s="333"/>
      <c r="G6" s="333"/>
      <c r="H6" s="328" t="s">
        <v>255</v>
      </c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8"/>
      <c r="AL6" s="328"/>
      <c r="AM6" s="328"/>
      <c r="AN6" s="328"/>
      <c r="AO6" s="328"/>
      <c r="AP6" s="328"/>
      <c r="AQ6" s="328"/>
      <c r="AR6" s="328"/>
      <c r="AS6" s="328"/>
      <c r="AT6" s="328"/>
      <c r="AU6" s="328"/>
      <c r="AV6" s="328"/>
      <c r="AW6" s="328"/>
      <c r="AX6" s="328"/>
      <c r="AY6" s="328"/>
      <c r="AZ6" s="328"/>
      <c r="BA6" s="328"/>
      <c r="BB6" s="339" t="s">
        <v>370</v>
      </c>
    </row>
    <row r="7" spans="1:54" ht="28.5" customHeight="1" x14ac:dyDescent="0.3">
      <c r="A7" s="333"/>
      <c r="B7" s="333"/>
      <c r="C7" s="333"/>
      <c r="D7" s="333"/>
      <c r="E7" s="333" t="s">
        <v>339</v>
      </c>
      <c r="F7" s="333" t="s">
        <v>285</v>
      </c>
      <c r="G7" s="334" t="s">
        <v>19</v>
      </c>
      <c r="H7" s="328" t="s">
        <v>17</v>
      </c>
      <c r="I7" s="328"/>
      <c r="J7" s="328"/>
      <c r="K7" s="328" t="s">
        <v>18</v>
      </c>
      <c r="L7" s="328"/>
      <c r="M7" s="328"/>
      <c r="N7" s="328" t="s">
        <v>22</v>
      </c>
      <c r="O7" s="328"/>
      <c r="P7" s="328"/>
      <c r="Q7" s="328" t="s">
        <v>24</v>
      </c>
      <c r="R7" s="328"/>
      <c r="S7" s="328"/>
      <c r="T7" s="328" t="s">
        <v>25</v>
      </c>
      <c r="U7" s="328"/>
      <c r="V7" s="328"/>
      <c r="W7" s="340" t="s">
        <v>26</v>
      </c>
      <c r="X7" s="340"/>
      <c r="Y7" s="340"/>
      <c r="Z7" s="328" t="s">
        <v>28</v>
      </c>
      <c r="AA7" s="328"/>
      <c r="AB7" s="328"/>
      <c r="AC7" s="331"/>
      <c r="AD7" s="331"/>
      <c r="AE7" s="328" t="s">
        <v>29</v>
      </c>
      <c r="AF7" s="328"/>
      <c r="AG7" s="328"/>
      <c r="AH7" s="331"/>
      <c r="AI7" s="331"/>
      <c r="AJ7" s="328" t="s">
        <v>30</v>
      </c>
      <c r="AK7" s="328"/>
      <c r="AL7" s="328"/>
      <c r="AM7" s="331"/>
      <c r="AN7" s="331"/>
      <c r="AO7" s="328" t="s">
        <v>32</v>
      </c>
      <c r="AP7" s="328"/>
      <c r="AQ7" s="328"/>
      <c r="AR7" s="331"/>
      <c r="AS7" s="331"/>
      <c r="AT7" s="328" t="s">
        <v>33</v>
      </c>
      <c r="AU7" s="328"/>
      <c r="AV7" s="328"/>
      <c r="AW7" s="331"/>
      <c r="AX7" s="331"/>
      <c r="AY7" s="328" t="s">
        <v>34</v>
      </c>
      <c r="AZ7" s="328"/>
      <c r="BA7" s="328"/>
      <c r="BB7" s="339"/>
    </row>
    <row r="8" spans="1:54" ht="40.85" customHeight="1" x14ac:dyDescent="0.3">
      <c r="A8" s="333"/>
      <c r="B8" s="333"/>
      <c r="C8" s="333"/>
      <c r="D8" s="333"/>
      <c r="E8" s="333"/>
      <c r="F8" s="333"/>
      <c r="G8" s="334"/>
      <c r="H8" s="154" t="s">
        <v>20</v>
      </c>
      <c r="I8" s="154" t="s">
        <v>21</v>
      </c>
      <c r="J8" s="158" t="s">
        <v>19</v>
      </c>
      <c r="K8" s="154" t="s">
        <v>20</v>
      </c>
      <c r="L8" s="154" t="s">
        <v>21</v>
      </c>
      <c r="M8" s="158" t="s">
        <v>19</v>
      </c>
      <c r="N8" s="154" t="s">
        <v>20</v>
      </c>
      <c r="O8" s="154" t="s">
        <v>21</v>
      </c>
      <c r="P8" s="158" t="s">
        <v>19</v>
      </c>
      <c r="Q8" s="154" t="s">
        <v>20</v>
      </c>
      <c r="R8" s="154" t="s">
        <v>21</v>
      </c>
      <c r="S8" s="158" t="s">
        <v>19</v>
      </c>
      <c r="T8" s="154" t="s">
        <v>20</v>
      </c>
      <c r="U8" s="154" t="s">
        <v>21</v>
      </c>
      <c r="V8" s="158" t="s">
        <v>19</v>
      </c>
      <c r="W8" s="263" t="s">
        <v>20</v>
      </c>
      <c r="X8" s="263" t="s">
        <v>21</v>
      </c>
      <c r="Y8" s="264" t="s">
        <v>19</v>
      </c>
      <c r="Z8" s="154" t="s">
        <v>20</v>
      </c>
      <c r="AA8" s="154" t="s">
        <v>21</v>
      </c>
      <c r="AB8" s="158" t="s">
        <v>19</v>
      </c>
      <c r="AC8" s="154" t="s">
        <v>21</v>
      </c>
      <c r="AD8" s="158" t="s">
        <v>19</v>
      </c>
      <c r="AE8" s="154" t="s">
        <v>20</v>
      </c>
      <c r="AF8" s="154" t="s">
        <v>21</v>
      </c>
      <c r="AG8" s="158" t="s">
        <v>19</v>
      </c>
      <c r="AH8" s="154" t="s">
        <v>21</v>
      </c>
      <c r="AI8" s="158" t="s">
        <v>19</v>
      </c>
      <c r="AJ8" s="154" t="s">
        <v>20</v>
      </c>
      <c r="AK8" s="154" t="s">
        <v>21</v>
      </c>
      <c r="AL8" s="158" t="s">
        <v>19</v>
      </c>
      <c r="AM8" s="154" t="s">
        <v>21</v>
      </c>
      <c r="AN8" s="158" t="s">
        <v>19</v>
      </c>
      <c r="AO8" s="154" t="s">
        <v>20</v>
      </c>
      <c r="AP8" s="154" t="s">
        <v>21</v>
      </c>
      <c r="AQ8" s="158" t="s">
        <v>19</v>
      </c>
      <c r="AR8" s="154" t="s">
        <v>21</v>
      </c>
      <c r="AS8" s="158" t="s">
        <v>19</v>
      </c>
      <c r="AT8" s="154" t="s">
        <v>20</v>
      </c>
      <c r="AU8" s="154" t="s">
        <v>21</v>
      </c>
      <c r="AV8" s="158" t="s">
        <v>19</v>
      </c>
      <c r="AW8" s="154" t="s">
        <v>21</v>
      </c>
      <c r="AX8" s="158" t="s">
        <v>19</v>
      </c>
      <c r="AY8" s="154" t="s">
        <v>20</v>
      </c>
      <c r="AZ8" s="154" t="s">
        <v>21</v>
      </c>
      <c r="BA8" s="158" t="s">
        <v>19</v>
      </c>
      <c r="BB8" s="339"/>
    </row>
    <row r="9" spans="1:54" s="98" customFormat="1" ht="15.65" x14ac:dyDescent="0.3">
      <c r="A9" s="159">
        <v>1</v>
      </c>
      <c r="B9" s="159">
        <v>2</v>
      </c>
      <c r="C9" s="159">
        <v>3</v>
      </c>
      <c r="D9" s="159">
        <v>4</v>
      </c>
      <c r="E9" s="159">
        <v>5</v>
      </c>
      <c r="F9" s="159">
        <v>6</v>
      </c>
      <c r="G9" s="160">
        <v>7</v>
      </c>
      <c r="H9" s="159">
        <v>8</v>
      </c>
      <c r="I9" s="159">
        <v>9</v>
      </c>
      <c r="J9" s="160">
        <v>10</v>
      </c>
      <c r="K9" s="159">
        <v>11</v>
      </c>
      <c r="L9" s="159">
        <v>12</v>
      </c>
      <c r="M9" s="160">
        <v>13</v>
      </c>
      <c r="N9" s="159">
        <v>14</v>
      </c>
      <c r="O9" s="159">
        <v>15</v>
      </c>
      <c r="P9" s="160">
        <v>16</v>
      </c>
      <c r="Q9" s="159">
        <v>17</v>
      </c>
      <c r="R9" s="159">
        <v>18</v>
      </c>
      <c r="S9" s="160">
        <v>19</v>
      </c>
      <c r="T9" s="159">
        <v>20</v>
      </c>
      <c r="U9" s="159">
        <v>21</v>
      </c>
      <c r="V9" s="160">
        <v>22</v>
      </c>
      <c r="W9" s="265">
        <v>23</v>
      </c>
      <c r="X9" s="265">
        <v>24</v>
      </c>
      <c r="Y9" s="266">
        <v>25</v>
      </c>
      <c r="Z9" s="159">
        <v>26</v>
      </c>
      <c r="AA9" s="159">
        <v>24</v>
      </c>
      <c r="AB9" s="160">
        <v>25</v>
      </c>
      <c r="AC9" s="159">
        <v>27</v>
      </c>
      <c r="AD9" s="160">
        <v>28</v>
      </c>
      <c r="AE9" s="159">
        <v>29</v>
      </c>
      <c r="AF9" s="159">
        <v>30</v>
      </c>
      <c r="AG9" s="160">
        <v>31</v>
      </c>
      <c r="AH9" s="159">
        <v>30</v>
      </c>
      <c r="AI9" s="160">
        <v>31</v>
      </c>
      <c r="AJ9" s="159">
        <v>32</v>
      </c>
      <c r="AK9" s="159">
        <v>33</v>
      </c>
      <c r="AL9" s="160">
        <v>34</v>
      </c>
      <c r="AM9" s="159">
        <v>33</v>
      </c>
      <c r="AN9" s="160">
        <v>34</v>
      </c>
      <c r="AO9" s="159">
        <v>35</v>
      </c>
      <c r="AP9" s="159">
        <v>36</v>
      </c>
      <c r="AQ9" s="160">
        <v>37</v>
      </c>
      <c r="AR9" s="159">
        <v>36</v>
      </c>
      <c r="AS9" s="160">
        <v>37</v>
      </c>
      <c r="AT9" s="159">
        <v>38</v>
      </c>
      <c r="AU9" s="159">
        <v>39</v>
      </c>
      <c r="AV9" s="160">
        <v>40</v>
      </c>
      <c r="AW9" s="159">
        <v>39</v>
      </c>
      <c r="AX9" s="160">
        <v>40</v>
      </c>
      <c r="AY9" s="159">
        <v>41</v>
      </c>
      <c r="AZ9" s="159">
        <v>42</v>
      </c>
      <c r="BA9" s="160">
        <v>43</v>
      </c>
      <c r="BB9" s="161">
        <v>44</v>
      </c>
    </row>
    <row r="10" spans="1:54" ht="19.600000000000001" customHeight="1" x14ac:dyDescent="0.3">
      <c r="A10" s="335" t="s">
        <v>284</v>
      </c>
      <c r="B10" s="335"/>
      <c r="C10" s="335"/>
      <c r="D10" s="162" t="s">
        <v>258</v>
      </c>
      <c r="E10" s="121">
        <f>SUM(H10,K10,N10,Q10,T10,W10,Z10,AE10,AJ10,AO10,AT10,AY10)</f>
        <v>15268.5</v>
      </c>
      <c r="F10" s="121">
        <f>SUM(I10,L10,O10,R10,U10,X10,AA10,AF10,AK10,AP10,AU10,AZ10)</f>
        <v>94.4</v>
      </c>
      <c r="G10" s="254">
        <f>F10/E10*100</f>
        <v>0.61826636539280222</v>
      </c>
      <c r="H10" s="121">
        <f>SUM(H19,H29,H33,H39)</f>
        <v>0</v>
      </c>
      <c r="I10" s="121">
        <f t="shared" ref="I10:AZ10" si="0">SUM(I19,I29,I33,I39)</f>
        <v>0</v>
      </c>
      <c r="J10" s="121"/>
      <c r="K10" s="121">
        <f t="shared" si="0"/>
        <v>0</v>
      </c>
      <c r="L10" s="121">
        <f t="shared" si="0"/>
        <v>0</v>
      </c>
      <c r="M10" s="119">
        <f t="shared" ref="I10:BA11" si="1">SUM(M29)</f>
        <v>0</v>
      </c>
      <c r="N10" s="121">
        <f t="shared" si="0"/>
        <v>10</v>
      </c>
      <c r="O10" s="121">
        <f t="shared" si="0"/>
        <v>10</v>
      </c>
      <c r="P10" s="253">
        <v>100</v>
      </c>
      <c r="Q10" s="121">
        <f t="shared" si="0"/>
        <v>74.400000000000006</v>
      </c>
      <c r="R10" s="121">
        <f t="shared" si="0"/>
        <v>74.400000000000006</v>
      </c>
      <c r="S10" s="121"/>
      <c r="T10" s="121">
        <f>SUM(T19,T29,T33,T39)</f>
        <v>0</v>
      </c>
      <c r="U10" s="121">
        <f t="shared" si="0"/>
        <v>0</v>
      </c>
      <c r="V10" s="121"/>
      <c r="W10" s="267">
        <f>SUM(W19,W29,W33,W39)</f>
        <v>10</v>
      </c>
      <c r="X10" s="268">
        <f t="shared" si="0"/>
        <v>10</v>
      </c>
      <c r="Y10" s="268">
        <v>100</v>
      </c>
      <c r="Z10" s="121">
        <f>SUM(Z19,Z29,Z33,Z39)</f>
        <v>144.1</v>
      </c>
      <c r="AA10" s="121">
        <f t="shared" si="0"/>
        <v>0</v>
      </c>
      <c r="AB10" s="121">
        <f t="shared" si="0"/>
        <v>0</v>
      </c>
      <c r="AC10" s="121">
        <f t="shared" si="0"/>
        <v>0</v>
      </c>
      <c r="AD10" s="121"/>
      <c r="AE10" s="121">
        <f t="shared" si="0"/>
        <v>0</v>
      </c>
      <c r="AF10" s="121">
        <f t="shared" si="0"/>
        <v>0</v>
      </c>
      <c r="AG10" s="121">
        <f t="shared" si="0"/>
        <v>0</v>
      </c>
      <c r="AH10" s="121">
        <f t="shared" si="0"/>
        <v>0</v>
      </c>
      <c r="AI10" s="121"/>
      <c r="AJ10" s="121">
        <f t="shared" si="0"/>
        <v>10</v>
      </c>
      <c r="AK10" s="121">
        <f t="shared" si="0"/>
        <v>0</v>
      </c>
      <c r="AL10" s="121">
        <f t="shared" si="0"/>
        <v>0</v>
      </c>
      <c r="AM10" s="121">
        <f t="shared" si="0"/>
        <v>0</v>
      </c>
      <c r="AN10" s="121"/>
      <c r="AO10" s="121">
        <f t="shared" si="0"/>
        <v>20</v>
      </c>
      <c r="AP10" s="121">
        <f t="shared" si="0"/>
        <v>0</v>
      </c>
      <c r="AQ10" s="121">
        <f t="shared" si="0"/>
        <v>0</v>
      </c>
      <c r="AR10" s="121">
        <f t="shared" si="0"/>
        <v>0</v>
      </c>
      <c r="AS10" s="121"/>
      <c r="AT10" s="121">
        <f t="shared" si="0"/>
        <v>0</v>
      </c>
      <c r="AU10" s="121">
        <f t="shared" si="0"/>
        <v>0</v>
      </c>
      <c r="AV10" s="121">
        <f t="shared" si="0"/>
        <v>0</v>
      </c>
      <c r="AW10" s="121">
        <f t="shared" si="0"/>
        <v>0</v>
      </c>
      <c r="AX10" s="121"/>
      <c r="AY10" s="253">
        <f t="shared" si="0"/>
        <v>15000</v>
      </c>
      <c r="AZ10" s="121">
        <f t="shared" si="0"/>
        <v>0</v>
      </c>
      <c r="BA10" s="121"/>
      <c r="BB10" s="332"/>
    </row>
    <row r="11" spans="1:54" ht="30.7" customHeight="1" x14ac:dyDescent="0.3">
      <c r="A11" s="335"/>
      <c r="B11" s="335"/>
      <c r="C11" s="335"/>
      <c r="D11" s="128" t="s">
        <v>2</v>
      </c>
      <c r="E11" s="121">
        <f t="shared" ref="E11:E15" si="2">SUM(H11,K11,N11,Q11,T11,W11,Z11,AE11,AJ11,AO11,AT11,AY11)</f>
        <v>96.5</v>
      </c>
      <c r="F11" s="121">
        <f t="shared" ref="F11:F15" si="3">SUM(I11,L11,O11,R11,U11,X11,AA11,AF11,AK11,AP11,AU11,AZ11)</f>
        <v>0</v>
      </c>
      <c r="G11" s="254"/>
      <c r="H11" s="119">
        <f>SUM(H30)</f>
        <v>0</v>
      </c>
      <c r="I11" s="119">
        <f t="shared" si="1"/>
        <v>0</v>
      </c>
      <c r="J11" s="119">
        <f t="shared" si="1"/>
        <v>0</v>
      </c>
      <c r="K11" s="119">
        <f t="shared" si="1"/>
        <v>0</v>
      </c>
      <c r="L11" s="119">
        <f t="shared" si="1"/>
        <v>0</v>
      </c>
      <c r="M11" s="119">
        <f t="shared" si="1"/>
        <v>0</v>
      </c>
      <c r="N11" s="119">
        <f t="shared" si="1"/>
        <v>0</v>
      </c>
      <c r="O11" s="119">
        <f t="shared" si="1"/>
        <v>0</v>
      </c>
      <c r="P11" s="255">
        <f t="shared" si="1"/>
        <v>0</v>
      </c>
      <c r="Q11" s="119">
        <f t="shared" si="1"/>
        <v>0</v>
      </c>
      <c r="R11" s="119">
        <f t="shared" si="1"/>
        <v>0</v>
      </c>
      <c r="S11" s="119">
        <f t="shared" si="1"/>
        <v>0</v>
      </c>
      <c r="T11" s="119">
        <f t="shared" si="1"/>
        <v>0</v>
      </c>
      <c r="U11" s="119">
        <f t="shared" si="1"/>
        <v>0</v>
      </c>
      <c r="V11" s="119">
        <f t="shared" si="1"/>
        <v>0</v>
      </c>
      <c r="W11" s="269">
        <f>SUM(W30)</f>
        <v>0</v>
      </c>
      <c r="X11" s="270">
        <f>SUM(X30)</f>
        <v>0</v>
      </c>
      <c r="Y11" s="269">
        <f t="shared" si="1"/>
        <v>0</v>
      </c>
      <c r="Z11" s="119">
        <f>SUM(Z30)</f>
        <v>96.5</v>
      </c>
      <c r="AA11" s="119">
        <f t="shared" si="1"/>
        <v>0</v>
      </c>
      <c r="AB11" s="119">
        <f t="shared" si="1"/>
        <v>0</v>
      </c>
      <c r="AC11" s="119">
        <f t="shared" si="1"/>
        <v>0</v>
      </c>
      <c r="AD11" s="119">
        <f t="shared" si="1"/>
        <v>0</v>
      </c>
      <c r="AE11" s="119">
        <f t="shared" si="1"/>
        <v>0</v>
      </c>
      <c r="AF11" s="119">
        <f t="shared" si="1"/>
        <v>0</v>
      </c>
      <c r="AG11" s="119">
        <f t="shared" si="1"/>
        <v>0</v>
      </c>
      <c r="AH11" s="119">
        <f t="shared" si="1"/>
        <v>0</v>
      </c>
      <c r="AI11" s="119">
        <f t="shared" si="1"/>
        <v>0</v>
      </c>
      <c r="AJ11" s="119">
        <f t="shared" si="1"/>
        <v>0</v>
      </c>
      <c r="AK11" s="119">
        <f t="shared" si="1"/>
        <v>0</v>
      </c>
      <c r="AL11" s="119">
        <f t="shared" si="1"/>
        <v>0</v>
      </c>
      <c r="AM11" s="119">
        <f t="shared" si="1"/>
        <v>0</v>
      </c>
      <c r="AN11" s="119">
        <f t="shared" si="1"/>
        <v>0</v>
      </c>
      <c r="AO11" s="119">
        <f t="shared" si="1"/>
        <v>0</v>
      </c>
      <c r="AP11" s="119">
        <f t="shared" si="1"/>
        <v>0</v>
      </c>
      <c r="AQ11" s="119">
        <f t="shared" si="1"/>
        <v>0</v>
      </c>
      <c r="AR11" s="119">
        <f t="shared" si="1"/>
        <v>0</v>
      </c>
      <c r="AS11" s="119">
        <f t="shared" si="1"/>
        <v>0</v>
      </c>
      <c r="AT11" s="119">
        <f t="shared" si="1"/>
        <v>0</v>
      </c>
      <c r="AU11" s="119">
        <f t="shared" si="1"/>
        <v>0</v>
      </c>
      <c r="AV11" s="119">
        <f t="shared" si="1"/>
        <v>0</v>
      </c>
      <c r="AW11" s="119">
        <f t="shared" si="1"/>
        <v>0</v>
      </c>
      <c r="AX11" s="119">
        <f t="shared" si="1"/>
        <v>0</v>
      </c>
      <c r="AY11" s="119">
        <f t="shared" si="1"/>
        <v>0</v>
      </c>
      <c r="AZ11" s="119">
        <f t="shared" si="1"/>
        <v>0</v>
      </c>
      <c r="BA11" s="119">
        <f t="shared" si="1"/>
        <v>0</v>
      </c>
      <c r="BB11" s="326"/>
    </row>
    <row r="12" spans="1:54" ht="15.65" x14ac:dyDescent="0.3">
      <c r="A12" s="335"/>
      <c r="B12" s="335"/>
      <c r="C12" s="335"/>
      <c r="D12" s="152" t="s">
        <v>43</v>
      </c>
      <c r="E12" s="121">
        <f>SUM(H12,K12,N12,Q12,T12,W12,Z12,AE12,AJ12,AO12,AT12,AY12)</f>
        <v>15172</v>
      </c>
      <c r="F12" s="119">
        <f t="shared" si="3"/>
        <v>94.4</v>
      </c>
      <c r="G12" s="254">
        <f t="shared" ref="G12:G22" si="4">F12/E12*100</f>
        <v>0.62219878723965205</v>
      </c>
      <c r="H12" s="119">
        <f>SUM(H20)</f>
        <v>0</v>
      </c>
      <c r="I12" s="119">
        <f t="shared" ref="I12:BA12" si="5">SUM(I20)</f>
        <v>0</v>
      </c>
      <c r="J12" s="119">
        <f t="shared" si="5"/>
        <v>0</v>
      </c>
      <c r="K12" s="119">
        <f t="shared" si="5"/>
        <v>0</v>
      </c>
      <c r="L12" s="119">
        <f t="shared" si="5"/>
        <v>0</v>
      </c>
      <c r="M12" s="119">
        <f t="shared" si="5"/>
        <v>0</v>
      </c>
      <c r="N12" s="119">
        <f t="shared" si="5"/>
        <v>10</v>
      </c>
      <c r="O12" s="119">
        <f t="shared" si="5"/>
        <v>10</v>
      </c>
      <c r="P12" s="255">
        <v>100</v>
      </c>
      <c r="Q12" s="119">
        <v>74.400000000000006</v>
      </c>
      <c r="R12" s="119">
        <v>74.400000000000006</v>
      </c>
      <c r="S12" s="119">
        <f t="shared" si="5"/>
        <v>0</v>
      </c>
      <c r="T12" s="119">
        <f>SUM(T20,T34)</f>
        <v>0</v>
      </c>
      <c r="U12" s="119">
        <f t="shared" si="5"/>
        <v>0</v>
      </c>
      <c r="V12" s="119">
        <f t="shared" si="5"/>
        <v>0</v>
      </c>
      <c r="W12" s="269">
        <f t="shared" si="5"/>
        <v>10</v>
      </c>
      <c r="X12" s="270">
        <f t="shared" si="5"/>
        <v>10</v>
      </c>
      <c r="Y12" s="270">
        <f t="shared" si="5"/>
        <v>100</v>
      </c>
      <c r="Z12" s="119">
        <f t="shared" si="5"/>
        <v>47.6</v>
      </c>
      <c r="AA12" s="119">
        <f t="shared" si="5"/>
        <v>0</v>
      </c>
      <c r="AB12" s="119">
        <f t="shared" si="5"/>
        <v>0</v>
      </c>
      <c r="AC12" s="119">
        <f t="shared" si="5"/>
        <v>0</v>
      </c>
      <c r="AD12" s="119">
        <f t="shared" si="5"/>
        <v>0</v>
      </c>
      <c r="AE12" s="119">
        <f t="shared" si="5"/>
        <v>0</v>
      </c>
      <c r="AF12" s="119">
        <f t="shared" si="5"/>
        <v>0</v>
      </c>
      <c r="AG12" s="119">
        <f t="shared" si="5"/>
        <v>0</v>
      </c>
      <c r="AH12" s="119">
        <f t="shared" si="5"/>
        <v>0</v>
      </c>
      <c r="AI12" s="119">
        <f t="shared" si="5"/>
        <v>0</v>
      </c>
      <c r="AJ12" s="119">
        <f t="shared" si="5"/>
        <v>10</v>
      </c>
      <c r="AK12" s="119">
        <f t="shared" si="5"/>
        <v>0</v>
      </c>
      <c r="AL12" s="119">
        <f t="shared" si="5"/>
        <v>0</v>
      </c>
      <c r="AM12" s="119">
        <f t="shared" si="5"/>
        <v>0</v>
      </c>
      <c r="AN12" s="119">
        <f t="shared" si="5"/>
        <v>0</v>
      </c>
      <c r="AO12" s="119">
        <f t="shared" si="5"/>
        <v>20</v>
      </c>
      <c r="AP12" s="119">
        <f t="shared" si="5"/>
        <v>0</v>
      </c>
      <c r="AQ12" s="119">
        <f t="shared" si="5"/>
        <v>0</v>
      </c>
      <c r="AR12" s="119">
        <f t="shared" si="5"/>
        <v>0</v>
      </c>
      <c r="AS12" s="119">
        <f t="shared" si="5"/>
        <v>0</v>
      </c>
      <c r="AT12" s="119">
        <f t="shared" si="5"/>
        <v>0</v>
      </c>
      <c r="AU12" s="119">
        <f t="shared" si="5"/>
        <v>0</v>
      </c>
      <c r="AV12" s="119">
        <f t="shared" si="5"/>
        <v>0</v>
      </c>
      <c r="AW12" s="119">
        <f t="shared" si="5"/>
        <v>0</v>
      </c>
      <c r="AX12" s="119">
        <f t="shared" si="5"/>
        <v>0</v>
      </c>
      <c r="AY12" s="255">
        <f>AY18</f>
        <v>15000</v>
      </c>
      <c r="AZ12" s="119">
        <f t="shared" si="5"/>
        <v>0</v>
      </c>
      <c r="BA12" s="119">
        <f t="shared" si="5"/>
        <v>0</v>
      </c>
      <c r="BB12" s="326"/>
    </row>
    <row r="13" spans="1:54" ht="18.8" customHeight="1" x14ac:dyDescent="0.3">
      <c r="A13" s="322" t="s">
        <v>283</v>
      </c>
      <c r="B13" s="329"/>
      <c r="C13" s="329"/>
      <c r="D13" s="120" t="s">
        <v>41</v>
      </c>
      <c r="E13" s="121">
        <f t="shared" si="2"/>
        <v>0</v>
      </c>
      <c r="F13" s="121">
        <f t="shared" si="3"/>
        <v>0</v>
      </c>
      <c r="G13" s="254"/>
      <c r="H13" s="123" t="s">
        <v>307</v>
      </c>
      <c r="I13" s="123" t="s">
        <v>307</v>
      </c>
      <c r="J13" s="123"/>
      <c r="K13" s="123" t="s">
        <v>307</v>
      </c>
      <c r="L13" s="123" t="s">
        <v>307</v>
      </c>
      <c r="M13" s="119">
        <f t="shared" ref="M13" si="6">SUM(M21)</f>
        <v>0</v>
      </c>
      <c r="N13" s="123" t="s">
        <v>307</v>
      </c>
      <c r="O13" s="123" t="s">
        <v>307</v>
      </c>
      <c r="P13" s="255"/>
      <c r="Q13" s="123" t="s">
        <v>307</v>
      </c>
      <c r="R13" s="123" t="s">
        <v>307</v>
      </c>
      <c r="S13" s="123"/>
      <c r="T13" s="123" t="s">
        <v>307</v>
      </c>
      <c r="U13" s="123" t="s">
        <v>307</v>
      </c>
      <c r="V13" s="123"/>
      <c r="W13" s="271" t="s">
        <v>307</v>
      </c>
      <c r="X13" s="271" t="s">
        <v>307</v>
      </c>
      <c r="Y13" s="271"/>
      <c r="Z13" s="123" t="s">
        <v>307</v>
      </c>
      <c r="AA13" s="123" t="s">
        <v>307</v>
      </c>
      <c r="AB13" s="123" t="s">
        <v>307</v>
      </c>
      <c r="AC13" s="123" t="s">
        <v>307</v>
      </c>
      <c r="AD13" s="123"/>
      <c r="AE13" s="123" t="s">
        <v>307</v>
      </c>
      <c r="AF13" s="123" t="s">
        <v>307</v>
      </c>
      <c r="AG13" s="123" t="s">
        <v>307</v>
      </c>
      <c r="AH13" s="123" t="s">
        <v>307</v>
      </c>
      <c r="AI13" s="123"/>
      <c r="AJ13" s="123" t="s">
        <v>307</v>
      </c>
      <c r="AK13" s="123" t="s">
        <v>307</v>
      </c>
      <c r="AL13" s="123" t="s">
        <v>307</v>
      </c>
      <c r="AM13" s="123" t="s">
        <v>307</v>
      </c>
      <c r="AN13" s="123"/>
      <c r="AO13" s="123" t="s">
        <v>307</v>
      </c>
      <c r="AP13" s="123" t="s">
        <v>307</v>
      </c>
      <c r="AQ13" s="123" t="s">
        <v>307</v>
      </c>
      <c r="AR13" s="123" t="s">
        <v>307</v>
      </c>
      <c r="AS13" s="123"/>
      <c r="AT13" s="123" t="s">
        <v>307</v>
      </c>
      <c r="AU13" s="123" t="s">
        <v>307</v>
      </c>
      <c r="AV13" s="123" t="s">
        <v>307</v>
      </c>
      <c r="AW13" s="123" t="s">
        <v>307</v>
      </c>
      <c r="AX13" s="123"/>
      <c r="AY13" s="255" t="s">
        <v>307</v>
      </c>
      <c r="AZ13" s="123" t="s">
        <v>307</v>
      </c>
      <c r="BA13" s="123"/>
      <c r="BB13" s="326"/>
    </row>
    <row r="14" spans="1:54" ht="33.65" customHeight="1" x14ac:dyDescent="0.3">
      <c r="A14" s="329"/>
      <c r="B14" s="329"/>
      <c r="C14" s="329"/>
      <c r="D14" s="149" t="s">
        <v>2</v>
      </c>
      <c r="E14" s="121">
        <f t="shared" si="2"/>
        <v>0</v>
      </c>
      <c r="F14" s="121">
        <f t="shared" si="3"/>
        <v>0</v>
      </c>
      <c r="G14" s="254"/>
      <c r="H14" s="123" t="s">
        <v>307</v>
      </c>
      <c r="I14" s="123" t="s">
        <v>307</v>
      </c>
      <c r="J14" s="123"/>
      <c r="K14" s="123" t="s">
        <v>307</v>
      </c>
      <c r="L14" s="123" t="s">
        <v>307</v>
      </c>
      <c r="M14" s="119">
        <f t="shared" ref="M14" si="7">SUM(M22)</f>
        <v>0</v>
      </c>
      <c r="N14" s="123" t="s">
        <v>307</v>
      </c>
      <c r="O14" s="123" t="s">
        <v>307</v>
      </c>
      <c r="P14" s="255"/>
      <c r="Q14" s="123" t="s">
        <v>307</v>
      </c>
      <c r="R14" s="123" t="s">
        <v>307</v>
      </c>
      <c r="S14" s="123"/>
      <c r="T14" s="123" t="s">
        <v>307</v>
      </c>
      <c r="U14" s="123" t="s">
        <v>307</v>
      </c>
      <c r="V14" s="123"/>
      <c r="W14" s="271" t="s">
        <v>307</v>
      </c>
      <c r="X14" s="271" t="s">
        <v>307</v>
      </c>
      <c r="Y14" s="271"/>
      <c r="Z14" s="123" t="s">
        <v>307</v>
      </c>
      <c r="AA14" s="123" t="s">
        <v>307</v>
      </c>
      <c r="AB14" s="123" t="s">
        <v>307</v>
      </c>
      <c r="AC14" s="123" t="s">
        <v>307</v>
      </c>
      <c r="AD14" s="123"/>
      <c r="AE14" s="123" t="s">
        <v>307</v>
      </c>
      <c r="AF14" s="123" t="s">
        <v>307</v>
      </c>
      <c r="AG14" s="123" t="s">
        <v>307</v>
      </c>
      <c r="AH14" s="123" t="s">
        <v>307</v>
      </c>
      <c r="AI14" s="123"/>
      <c r="AJ14" s="123" t="s">
        <v>307</v>
      </c>
      <c r="AK14" s="123" t="s">
        <v>307</v>
      </c>
      <c r="AL14" s="123" t="s">
        <v>307</v>
      </c>
      <c r="AM14" s="123" t="s">
        <v>307</v>
      </c>
      <c r="AN14" s="123"/>
      <c r="AO14" s="123" t="s">
        <v>307</v>
      </c>
      <c r="AP14" s="123" t="s">
        <v>307</v>
      </c>
      <c r="AQ14" s="123" t="s">
        <v>307</v>
      </c>
      <c r="AR14" s="123" t="s">
        <v>307</v>
      </c>
      <c r="AS14" s="123"/>
      <c r="AT14" s="123" t="s">
        <v>307</v>
      </c>
      <c r="AU14" s="123" t="s">
        <v>307</v>
      </c>
      <c r="AV14" s="123" t="s">
        <v>307</v>
      </c>
      <c r="AW14" s="123" t="s">
        <v>307</v>
      </c>
      <c r="AX14" s="123"/>
      <c r="AY14" s="255" t="s">
        <v>307</v>
      </c>
      <c r="AZ14" s="123" t="s">
        <v>307</v>
      </c>
      <c r="BA14" s="123"/>
      <c r="BB14" s="330"/>
    </row>
    <row r="15" spans="1:54" ht="18.8" customHeight="1" x14ac:dyDescent="0.3">
      <c r="A15" s="329"/>
      <c r="B15" s="329"/>
      <c r="C15" s="329"/>
      <c r="D15" s="150" t="s">
        <v>43</v>
      </c>
      <c r="E15" s="121">
        <f t="shared" si="2"/>
        <v>0</v>
      </c>
      <c r="F15" s="121">
        <f t="shared" si="3"/>
        <v>0</v>
      </c>
      <c r="G15" s="254"/>
      <c r="H15" s="123" t="s">
        <v>307</v>
      </c>
      <c r="I15" s="123" t="s">
        <v>307</v>
      </c>
      <c r="J15" s="123"/>
      <c r="K15" s="123" t="s">
        <v>307</v>
      </c>
      <c r="L15" s="123" t="s">
        <v>307</v>
      </c>
      <c r="M15" s="119">
        <f t="shared" ref="M15" si="8">SUM(M23)</f>
        <v>0</v>
      </c>
      <c r="N15" s="123" t="s">
        <v>307</v>
      </c>
      <c r="O15" s="123" t="s">
        <v>307</v>
      </c>
      <c r="P15" s="255"/>
      <c r="Q15" s="123" t="s">
        <v>307</v>
      </c>
      <c r="R15" s="123" t="s">
        <v>307</v>
      </c>
      <c r="S15" s="123"/>
      <c r="T15" s="123" t="s">
        <v>307</v>
      </c>
      <c r="U15" s="123" t="s">
        <v>307</v>
      </c>
      <c r="V15" s="123"/>
      <c r="W15" s="271" t="s">
        <v>307</v>
      </c>
      <c r="X15" s="271" t="s">
        <v>307</v>
      </c>
      <c r="Y15" s="271"/>
      <c r="Z15" s="123" t="s">
        <v>307</v>
      </c>
      <c r="AA15" s="123" t="s">
        <v>307</v>
      </c>
      <c r="AB15" s="123" t="s">
        <v>307</v>
      </c>
      <c r="AC15" s="123" t="s">
        <v>307</v>
      </c>
      <c r="AD15" s="123"/>
      <c r="AE15" s="123" t="s">
        <v>307</v>
      </c>
      <c r="AF15" s="123" t="s">
        <v>307</v>
      </c>
      <c r="AG15" s="123" t="s">
        <v>307</v>
      </c>
      <c r="AH15" s="123" t="s">
        <v>307</v>
      </c>
      <c r="AI15" s="123"/>
      <c r="AJ15" s="123" t="s">
        <v>307</v>
      </c>
      <c r="AK15" s="123" t="s">
        <v>307</v>
      </c>
      <c r="AL15" s="123" t="s">
        <v>307</v>
      </c>
      <c r="AM15" s="123" t="s">
        <v>307</v>
      </c>
      <c r="AN15" s="123"/>
      <c r="AO15" s="123" t="s">
        <v>307</v>
      </c>
      <c r="AP15" s="123" t="s">
        <v>307</v>
      </c>
      <c r="AQ15" s="123" t="s">
        <v>307</v>
      </c>
      <c r="AR15" s="123" t="s">
        <v>307</v>
      </c>
      <c r="AS15" s="123"/>
      <c r="AT15" s="123" t="s">
        <v>307</v>
      </c>
      <c r="AU15" s="123" t="s">
        <v>307</v>
      </c>
      <c r="AV15" s="123" t="s">
        <v>307</v>
      </c>
      <c r="AW15" s="123" t="s">
        <v>307</v>
      </c>
      <c r="AX15" s="123"/>
      <c r="AY15" s="255" t="s">
        <v>307</v>
      </c>
      <c r="AZ15" s="123" t="s">
        <v>307</v>
      </c>
      <c r="BA15" s="123"/>
      <c r="BB15" s="330"/>
    </row>
    <row r="16" spans="1:54" ht="17.25" customHeight="1" x14ac:dyDescent="0.3">
      <c r="A16" s="322" t="s">
        <v>282</v>
      </c>
      <c r="B16" s="329"/>
      <c r="C16" s="329"/>
      <c r="D16" s="120" t="s">
        <v>41</v>
      </c>
      <c r="E16" s="121">
        <f t="shared" ref="E16" si="9">SUM(H16,K16,N16,Q16,T16,W16,Z16,AE16,AJ16,AO16,AT16,AY16)</f>
        <v>15268.5</v>
      </c>
      <c r="F16" s="121">
        <f t="shared" ref="F16:F18" si="10">SUM(I16,L16,O16,R16,U16,X16,AA16,AF16,AK16,AP16,AU16,AZ16)</f>
        <v>94.4</v>
      </c>
      <c r="G16" s="254">
        <f t="shared" si="4"/>
        <v>0.61826636539280222</v>
      </c>
      <c r="H16" s="121">
        <f>SUM(H19,H29,H33,H39)</f>
        <v>0</v>
      </c>
      <c r="I16" s="121">
        <f t="shared" ref="I16:AZ16" si="11">SUM(I19,I29,I33,I39)</f>
        <v>0</v>
      </c>
      <c r="J16" s="121"/>
      <c r="K16" s="121">
        <f t="shared" si="11"/>
        <v>0</v>
      </c>
      <c r="L16" s="121">
        <f t="shared" si="11"/>
        <v>0</v>
      </c>
      <c r="M16" s="119">
        <f t="shared" ref="M16" si="12">SUM(M31)</f>
        <v>0</v>
      </c>
      <c r="N16" s="121">
        <f>SUM(N19,N29,N33,N39)</f>
        <v>10</v>
      </c>
      <c r="O16" s="121">
        <f t="shared" si="11"/>
        <v>10</v>
      </c>
      <c r="P16" s="253">
        <v>100</v>
      </c>
      <c r="Q16" s="121">
        <f t="shared" si="11"/>
        <v>74.400000000000006</v>
      </c>
      <c r="R16" s="121">
        <f t="shared" si="11"/>
        <v>74.400000000000006</v>
      </c>
      <c r="S16" s="121"/>
      <c r="T16" s="121">
        <f t="shared" si="11"/>
        <v>0</v>
      </c>
      <c r="U16" s="121">
        <f t="shared" si="11"/>
        <v>0</v>
      </c>
      <c r="V16" s="121">
        <f t="shared" si="11"/>
        <v>0</v>
      </c>
      <c r="W16" s="272">
        <f>W18+W17</f>
        <v>10</v>
      </c>
      <c r="X16" s="273">
        <f t="shared" si="11"/>
        <v>10</v>
      </c>
      <c r="Y16" s="273"/>
      <c r="Z16" s="121">
        <f>SUM(Z19,Z29,Z33,Z39)</f>
        <v>144.1</v>
      </c>
      <c r="AA16" s="121">
        <f t="shared" si="11"/>
        <v>0</v>
      </c>
      <c r="AB16" s="121">
        <f t="shared" si="11"/>
        <v>0</v>
      </c>
      <c r="AC16" s="121">
        <f t="shared" si="11"/>
        <v>0</v>
      </c>
      <c r="AD16" s="121"/>
      <c r="AE16" s="121">
        <f t="shared" si="11"/>
        <v>0</v>
      </c>
      <c r="AF16" s="121">
        <f t="shared" si="11"/>
        <v>0</v>
      </c>
      <c r="AG16" s="121">
        <f t="shared" si="11"/>
        <v>0</v>
      </c>
      <c r="AH16" s="121">
        <f t="shared" si="11"/>
        <v>0</v>
      </c>
      <c r="AI16" s="121"/>
      <c r="AJ16" s="121">
        <f t="shared" si="11"/>
        <v>10</v>
      </c>
      <c r="AK16" s="121">
        <f t="shared" si="11"/>
        <v>0</v>
      </c>
      <c r="AL16" s="121">
        <f t="shared" si="11"/>
        <v>0</v>
      </c>
      <c r="AM16" s="121">
        <f t="shared" si="11"/>
        <v>0</v>
      </c>
      <c r="AN16" s="121"/>
      <c r="AO16" s="121">
        <f t="shared" si="11"/>
        <v>20</v>
      </c>
      <c r="AP16" s="121">
        <f t="shared" si="11"/>
        <v>0</v>
      </c>
      <c r="AQ16" s="121">
        <f t="shared" si="11"/>
        <v>0</v>
      </c>
      <c r="AR16" s="121">
        <f t="shared" si="11"/>
        <v>0</v>
      </c>
      <c r="AS16" s="121"/>
      <c r="AT16" s="121">
        <f t="shared" si="11"/>
        <v>0</v>
      </c>
      <c r="AU16" s="121">
        <f t="shared" si="11"/>
        <v>0</v>
      </c>
      <c r="AV16" s="121">
        <f t="shared" si="11"/>
        <v>0</v>
      </c>
      <c r="AW16" s="121">
        <f t="shared" si="11"/>
        <v>0</v>
      </c>
      <c r="AX16" s="121"/>
      <c r="AY16" s="253">
        <f t="shared" si="11"/>
        <v>15000</v>
      </c>
      <c r="AZ16" s="121">
        <f t="shared" si="11"/>
        <v>0</v>
      </c>
      <c r="BA16" s="121"/>
      <c r="BB16" s="330"/>
    </row>
    <row r="17" spans="1:54" ht="31.15" customHeight="1" x14ac:dyDescent="0.3">
      <c r="A17" s="329"/>
      <c r="B17" s="329"/>
      <c r="C17" s="329"/>
      <c r="D17" s="149" t="s">
        <v>2</v>
      </c>
      <c r="E17" s="121">
        <f>SUM(H17,K17,N17,Q17,T17,W17,Z17,AE17,AJ17,AO17,AT17,AY17)</f>
        <v>96.5</v>
      </c>
      <c r="F17" s="121">
        <f t="shared" si="10"/>
        <v>0</v>
      </c>
      <c r="G17" s="254"/>
      <c r="H17" s="119">
        <f>SUM(H30)</f>
        <v>0</v>
      </c>
      <c r="I17" s="119">
        <f t="shared" ref="I17:AZ17" si="13">SUM(I30)</f>
        <v>0</v>
      </c>
      <c r="J17" s="119"/>
      <c r="K17" s="119">
        <f t="shared" si="13"/>
        <v>0</v>
      </c>
      <c r="L17" s="119">
        <f t="shared" si="13"/>
        <v>0</v>
      </c>
      <c r="M17" s="119">
        <f t="shared" ref="M17" si="14">SUM(M32)</f>
        <v>0</v>
      </c>
      <c r="N17" s="119">
        <f t="shared" si="13"/>
        <v>0</v>
      </c>
      <c r="O17" s="119">
        <f t="shared" si="13"/>
        <v>0</v>
      </c>
      <c r="P17" s="255"/>
      <c r="Q17" s="119">
        <f t="shared" si="13"/>
        <v>0</v>
      </c>
      <c r="R17" s="119">
        <f t="shared" si="13"/>
        <v>0</v>
      </c>
      <c r="S17" s="119"/>
      <c r="T17" s="119">
        <f t="shared" si="13"/>
        <v>0</v>
      </c>
      <c r="U17" s="119">
        <f t="shared" si="13"/>
        <v>0</v>
      </c>
      <c r="V17" s="119"/>
      <c r="W17" s="269">
        <f>SUM(W30)</f>
        <v>0</v>
      </c>
      <c r="X17" s="269">
        <f t="shared" si="13"/>
        <v>0</v>
      </c>
      <c r="Y17" s="269"/>
      <c r="Z17" s="119">
        <f>SUM(Z30)</f>
        <v>96.5</v>
      </c>
      <c r="AA17" s="119">
        <f t="shared" si="13"/>
        <v>0</v>
      </c>
      <c r="AB17" s="119">
        <f t="shared" si="13"/>
        <v>0</v>
      </c>
      <c r="AC17" s="119">
        <f t="shared" si="13"/>
        <v>0</v>
      </c>
      <c r="AD17" s="119"/>
      <c r="AE17" s="119">
        <f t="shared" si="13"/>
        <v>0</v>
      </c>
      <c r="AF17" s="119">
        <f t="shared" si="13"/>
        <v>0</v>
      </c>
      <c r="AG17" s="119">
        <f t="shared" si="13"/>
        <v>0</v>
      </c>
      <c r="AH17" s="119">
        <f t="shared" si="13"/>
        <v>0</v>
      </c>
      <c r="AI17" s="119"/>
      <c r="AJ17" s="119">
        <f t="shared" si="13"/>
        <v>0</v>
      </c>
      <c r="AK17" s="119">
        <f t="shared" si="13"/>
        <v>0</v>
      </c>
      <c r="AL17" s="119">
        <f t="shared" si="13"/>
        <v>0</v>
      </c>
      <c r="AM17" s="119">
        <f t="shared" si="13"/>
        <v>0</v>
      </c>
      <c r="AN17" s="119"/>
      <c r="AO17" s="119">
        <f t="shared" si="13"/>
        <v>0</v>
      </c>
      <c r="AP17" s="119">
        <f t="shared" si="13"/>
        <v>0</v>
      </c>
      <c r="AQ17" s="119">
        <f t="shared" si="13"/>
        <v>0</v>
      </c>
      <c r="AR17" s="119">
        <f t="shared" si="13"/>
        <v>0</v>
      </c>
      <c r="AS17" s="119"/>
      <c r="AT17" s="119">
        <f t="shared" si="13"/>
        <v>0</v>
      </c>
      <c r="AU17" s="119">
        <f t="shared" si="13"/>
        <v>0</v>
      </c>
      <c r="AV17" s="119">
        <f t="shared" si="13"/>
        <v>0</v>
      </c>
      <c r="AW17" s="119">
        <f t="shared" si="13"/>
        <v>0</v>
      </c>
      <c r="AX17" s="119"/>
      <c r="AY17" s="255">
        <f t="shared" si="13"/>
        <v>0</v>
      </c>
      <c r="AZ17" s="119">
        <f t="shared" si="13"/>
        <v>0</v>
      </c>
      <c r="BA17" s="119"/>
      <c r="BB17" s="330"/>
    </row>
    <row r="18" spans="1:54" ht="15.65" x14ac:dyDescent="0.3">
      <c r="A18" s="329"/>
      <c r="B18" s="329"/>
      <c r="C18" s="329"/>
      <c r="D18" s="150" t="s">
        <v>43</v>
      </c>
      <c r="E18" s="121">
        <f>SUM(H18,K18,N18,Q18,T18,W18,Z18,AE18,AJ18,AO18,AT18,AY18)</f>
        <v>15172</v>
      </c>
      <c r="F18" s="121">
        <f t="shared" si="10"/>
        <v>94.4</v>
      </c>
      <c r="G18" s="254">
        <f t="shared" si="4"/>
        <v>0.62219878723965205</v>
      </c>
      <c r="H18" s="119">
        <f>SUM(H20,H34)</f>
        <v>0</v>
      </c>
      <c r="I18" s="119">
        <f t="shared" ref="I18:AY18" si="15">SUM(I20,I34)</f>
        <v>0</v>
      </c>
      <c r="J18" s="119">
        <f t="shared" si="15"/>
        <v>0</v>
      </c>
      <c r="K18" s="119">
        <f t="shared" si="15"/>
        <v>0</v>
      </c>
      <c r="L18" s="119">
        <f t="shared" si="15"/>
        <v>0</v>
      </c>
      <c r="M18" s="119">
        <f t="shared" si="15"/>
        <v>0</v>
      </c>
      <c r="N18" s="119">
        <f t="shared" si="15"/>
        <v>10</v>
      </c>
      <c r="O18" s="119">
        <f t="shared" si="15"/>
        <v>10</v>
      </c>
      <c r="P18" s="255">
        <v>100</v>
      </c>
      <c r="Q18" s="119">
        <f t="shared" si="15"/>
        <v>74.400000000000006</v>
      </c>
      <c r="R18" s="119">
        <f t="shared" si="15"/>
        <v>74.400000000000006</v>
      </c>
      <c r="S18" s="119">
        <f t="shared" si="15"/>
        <v>1</v>
      </c>
      <c r="T18" s="119">
        <f t="shared" si="15"/>
        <v>0</v>
      </c>
      <c r="U18" s="119">
        <f t="shared" si="15"/>
        <v>0</v>
      </c>
      <c r="V18" s="119">
        <f t="shared" si="15"/>
        <v>0</v>
      </c>
      <c r="W18" s="269">
        <f t="shared" si="15"/>
        <v>10</v>
      </c>
      <c r="X18" s="269">
        <f t="shared" si="15"/>
        <v>10</v>
      </c>
      <c r="Y18" s="270">
        <v>100</v>
      </c>
      <c r="Z18" s="119">
        <f t="shared" si="15"/>
        <v>47.6</v>
      </c>
      <c r="AA18" s="119">
        <f t="shared" si="15"/>
        <v>0</v>
      </c>
      <c r="AB18" s="119">
        <f t="shared" si="15"/>
        <v>0</v>
      </c>
      <c r="AC18" s="119">
        <f t="shared" si="15"/>
        <v>0</v>
      </c>
      <c r="AD18" s="119">
        <f t="shared" si="15"/>
        <v>0</v>
      </c>
      <c r="AE18" s="119">
        <f t="shared" si="15"/>
        <v>0</v>
      </c>
      <c r="AF18" s="119">
        <f t="shared" si="15"/>
        <v>0</v>
      </c>
      <c r="AG18" s="119">
        <f t="shared" si="15"/>
        <v>0</v>
      </c>
      <c r="AH18" s="119">
        <f t="shared" si="15"/>
        <v>0</v>
      </c>
      <c r="AI18" s="119">
        <f t="shared" si="15"/>
        <v>0</v>
      </c>
      <c r="AJ18" s="119">
        <f t="shared" si="15"/>
        <v>10</v>
      </c>
      <c r="AK18" s="119">
        <f t="shared" si="15"/>
        <v>0</v>
      </c>
      <c r="AL18" s="119">
        <f t="shared" si="15"/>
        <v>0</v>
      </c>
      <c r="AM18" s="119">
        <f t="shared" si="15"/>
        <v>0</v>
      </c>
      <c r="AN18" s="119">
        <f t="shared" si="15"/>
        <v>0</v>
      </c>
      <c r="AO18" s="119">
        <f t="shared" si="15"/>
        <v>20</v>
      </c>
      <c r="AP18" s="119">
        <f t="shared" si="15"/>
        <v>0</v>
      </c>
      <c r="AQ18" s="119">
        <f t="shared" si="15"/>
        <v>0</v>
      </c>
      <c r="AR18" s="119">
        <f t="shared" si="15"/>
        <v>0</v>
      </c>
      <c r="AS18" s="119">
        <f t="shared" si="15"/>
        <v>0</v>
      </c>
      <c r="AT18" s="119">
        <f t="shared" si="15"/>
        <v>0</v>
      </c>
      <c r="AU18" s="119">
        <f t="shared" si="15"/>
        <v>0</v>
      </c>
      <c r="AV18" s="119">
        <f t="shared" si="15"/>
        <v>0</v>
      </c>
      <c r="AW18" s="119">
        <f t="shared" si="15"/>
        <v>0</v>
      </c>
      <c r="AX18" s="119">
        <f t="shared" si="15"/>
        <v>0</v>
      </c>
      <c r="AY18" s="255">
        <f t="shared" si="15"/>
        <v>15000</v>
      </c>
      <c r="AZ18" s="119">
        <f t="shared" ref="AZ18" si="16">SUM(AZ20,)</f>
        <v>0</v>
      </c>
      <c r="BA18" s="119"/>
      <c r="BB18" s="330"/>
    </row>
    <row r="19" spans="1:54" ht="18.8" customHeight="1" x14ac:dyDescent="0.3">
      <c r="A19" s="327" t="s">
        <v>1</v>
      </c>
      <c r="B19" s="325" t="s">
        <v>291</v>
      </c>
      <c r="C19" s="325" t="s">
        <v>292</v>
      </c>
      <c r="D19" s="124" t="s">
        <v>41</v>
      </c>
      <c r="E19" s="121">
        <f>SUM(H19,K19,N19,Q19,T19,W19,Z19,AE19,AJ19,AO19,AT19,AY19)</f>
        <v>97.6</v>
      </c>
      <c r="F19" s="121">
        <f>SUM(I19,L19,O19,R19,U19,X19,AA19,AF19,AK19,AP19,AU19,AZ19)</f>
        <v>20</v>
      </c>
      <c r="G19" s="254">
        <f t="shared" si="4"/>
        <v>20.491803278688526</v>
      </c>
      <c r="H19" s="153">
        <f>SUM(H25,H27,H23,H21)</f>
        <v>0</v>
      </c>
      <c r="I19" s="153">
        <f t="shared" ref="I19:AZ19" si="17">SUM(I25,I27,I23,I21)</f>
        <v>0</v>
      </c>
      <c r="J19" s="153"/>
      <c r="K19" s="153">
        <f t="shared" si="17"/>
        <v>0</v>
      </c>
      <c r="L19" s="153">
        <f t="shared" si="17"/>
        <v>0</v>
      </c>
      <c r="M19" s="119">
        <f t="shared" ref="M19" si="18">SUM(M24,M40)</f>
        <v>0</v>
      </c>
      <c r="N19" s="153">
        <f t="shared" si="17"/>
        <v>10</v>
      </c>
      <c r="O19" s="153">
        <f t="shared" si="17"/>
        <v>10</v>
      </c>
      <c r="P19" s="253">
        <v>100</v>
      </c>
      <c r="Q19" s="153">
        <f t="shared" si="17"/>
        <v>0</v>
      </c>
      <c r="R19" s="153">
        <f t="shared" si="17"/>
        <v>0</v>
      </c>
      <c r="S19" s="153"/>
      <c r="T19" s="153">
        <f t="shared" si="17"/>
        <v>0</v>
      </c>
      <c r="U19" s="153">
        <f t="shared" si="17"/>
        <v>0</v>
      </c>
      <c r="V19" s="153"/>
      <c r="W19" s="273">
        <f>SUM(W25,W27,W23,W21)</f>
        <v>10</v>
      </c>
      <c r="X19" s="273">
        <f t="shared" si="17"/>
        <v>10</v>
      </c>
      <c r="Y19" s="268">
        <v>100</v>
      </c>
      <c r="Z19" s="153">
        <f>SUM(Z25,Z27,Z23,Z21)</f>
        <v>47.6</v>
      </c>
      <c r="AA19" s="153">
        <f t="shared" si="17"/>
        <v>0</v>
      </c>
      <c r="AB19" s="153">
        <f t="shared" si="17"/>
        <v>0</v>
      </c>
      <c r="AC19" s="153">
        <f t="shared" si="17"/>
        <v>0</v>
      </c>
      <c r="AD19" s="153"/>
      <c r="AE19" s="153">
        <f t="shared" si="17"/>
        <v>0</v>
      </c>
      <c r="AF19" s="153">
        <f t="shared" si="17"/>
        <v>0</v>
      </c>
      <c r="AG19" s="153">
        <f t="shared" si="17"/>
        <v>0</v>
      </c>
      <c r="AH19" s="153">
        <f t="shared" si="17"/>
        <v>0</v>
      </c>
      <c r="AI19" s="153"/>
      <c r="AJ19" s="153">
        <f t="shared" si="17"/>
        <v>10</v>
      </c>
      <c r="AK19" s="153">
        <f t="shared" si="17"/>
        <v>0</v>
      </c>
      <c r="AL19" s="153">
        <f t="shared" si="17"/>
        <v>0</v>
      </c>
      <c r="AM19" s="153">
        <f t="shared" si="17"/>
        <v>0</v>
      </c>
      <c r="AN19" s="153"/>
      <c r="AO19" s="153">
        <f t="shared" si="17"/>
        <v>20</v>
      </c>
      <c r="AP19" s="153">
        <f t="shared" si="17"/>
        <v>0</v>
      </c>
      <c r="AQ19" s="153">
        <f t="shared" si="17"/>
        <v>0</v>
      </c>
      <c r="AR19" s="153">
        <f t="shared" si="17"/>
        <v>0</v>
      </c>
      <c r="AS19" s="153"/>
      <c r="AT19" s="153">
        <f t="shared" si="17"/>
        <v>0</v>
      </c>
      <c r="AU19" s="153">
        <f t="shared" si="17"/>
        <v>0</v>
      </c>
      <c r="AV19" s="153">
        <f t="shared" si="17"/>
        <v>0</v>
      </c>
      <c r="AW19" s="153">
        <f t="shared" si="17"/>
        <v>0</v>
      </c>
      <c r="AX19" s="153"/>
      <c r="AY19" s="153">
        <f t="shared" si="17"/>
        <v>0</v>
      </c>
      <c r="AZ19" s="153">
        <f t="shared" si="17"/>
        <v>0</v>
      </c>
      <c r="BA19" s="122"/>
      <c r="BB19" s="322"/>
    </row>
    <row r="20" spans="1:54" ht="15.65" x14ac:dyDescent="0.3">
      <c r="A20" s="327"/>
      <c r="B20" s="325"/>
      <c r="C20" s="325"/>
      <c r="D20" s="152" t="s">
        <v>43</v>
      </c>
      <c r="E20" s="121">
        <f t="shared" ref="E20" si="19">SUM(H20,K20,N20,Q20,T20,W20,Z20,AE20,AJ20,AO20,AT20,AY20)</f>
        <v>97.6</v>
      </c>
      <c r="F20" s="121">
        <f t="shared" ref="F20" si="20">SUM(I20,L20,O20,R20,U20,X20,AA20,AF20,AK20,AP20,AU20,AZ20)</f>
        <v>20</v>
      </c>
      <c r="G20" s="254">
        <f t="shared" si="4"/>
        <v>20.491803278688526</v>
      </c>
      <c r="H20" s="153">
        <f>SUM(H26,H28,H24,H22)</f>
        <v>0</v>
      </c>
      <c r="I20" s="153">
        <f t="shared" ref="I20:AZ20" si="21">SUM(I26,I28,I24,I22)</f>
        <v>0</v>
      </c>
      <c r="J20" s="153"/>
      <c r="K20" s="153">
        <f t="shared" si="21"/>
        <v>0</v>
      </c>
      <c r="L20" s="153">
        <f t="shared" si="21"/>
        <v>0</v>
      </c>
      <c r="M20" s="119">
        <f t="shared" ref="M20" si="22">SUM(M25,M41)</f>
        <v>0</v>
      </c>
      <c r="N20" s="153">
        <f t="shared" si="21"/>
        <v>10</v>
      </c>
      <c r="O20" s="153">
        <f t="shared" si="21"/>
        <v>10</v>
      </c>
      <c r="P20" s="253">
        <v>100</v>
      </c>
      <c r="Q20" s="153">
        <f t="shared" si="21"/>
        <v>0</v>
      </c>
      <c r="R20" s="153">
        <f t="shared" si="21"/>
        <v>0</v>
      </c>
      <c r="S20" s="153"/>
      <c r="T20" s="153">
        <f t="shared" si="21"/>
        <v>0</v>
      </c>
      <c r="U20" s="153">
        <f t="shared" si="21"/>
        <v>0</v>
      </c>
      <c r="V20" s="153"/>
      <c r="W20" s="273">
        <f>SUM(W26,W28,W24,W22)</f>
        <v>10</v>
      </c>
      <c r="X20" s="273">
        <f t="shared" si="21"/>
        <v>10</v>
      </c>
      <c r="Y20" s="268">
        <v>100</v>
      </c>
      <c r="Z20" s="153">
        <f>SUM(Z26,Z28,Z24,Z22)</f>
        <v>47.6</v>
      </c>
      <c r="AA20" s="153">
        <f t="shared" si="21"/>
        <v>0</v>
      </c>
      <c r="AB20" s="153">
        <f t="shared" si="21"/>
        <v>0</v>
      </c>
      <c r="AC20" s="153">
        <f t="shared" si="21"/>
        <v>0</v>
      </c>
      <c r="AD20" s="153"/>
      <c r="AE20" s="153">
        <f t="shared" si="21"/>
        <v>0</v>
      </c>
      <c r="AF20" s="153">
        <f t="shared" si="21"/>
        <v>0</v>
      </c>
      <c r="AG20" s="153">
        <f t="shared" si="21"/>
        <v>0</v>
      </c>
      <c r="AH20" s="153">
        <f t="shared" si="21"/>
        <v>0</v>
      </c>
      <c r="AI20" s="153"/>
      <c r="AJ20" s="153">
        <f t="shared" si="21"/>
        <v>10</v>
      </c>
      <c r="AK20" s="153">
        <f t="shared" si="21"/>
        <v>0</v>
      </c>
      <c r="AL20" s="153">
        <f t="shared" si="21"/>
        <v>0</v>
      </c>
      <c r="AM20" s="153">
        <f t="shared" si="21"/>
        <v>0</v>
      </c>
      <c r="AN20" s="153"/>
      <c r="AO20" s="153">
        <f t="shared" si="21"/>
        <v>20</v>
      </c>
      <c r="AP20" s="153">
        <f t="shared" si="21"/>
        <v>0</v>
      </c>
      <c r="AQ20" s="153">
        <f t="shared" si="21"/>
        <v>0</v>
      </c>
      <c r="AR20" s="153">
        <f t="shared" si="21"/>
        <v>0</v>
      </c>
      <c r="AS20" s="153"/>
      <c r="AT20" s="153">
        <f t="shared" si="21"/>
        <v>0</v>
      </c>
      <c r="AU20" s="153">
        <f t="shared" si="21"/>
        <v>0</v>
      </c>
      <c r="AV20" s="153">
        <f t="shared" si="21"/>
        <v>0</v>
      </c>
      <c r="AW20" s="153">
        <f t="shared" si="21"/>
        <v>0</v>
      </c>
      <c r="AX20" s="153"/>
      <c r="AY20" s="153">
        <f t="shared" si="21"/>
        <v>0</v>
      </c>
      <c r="AZ20" s="153">
        <f t="shared" si="21"/>
        <v>0</v>
      </c>
      <c r="BA20" s="123"/>
      <c r="BB20" s="322"/>
    </row>
    <row r="21" spans="1:54" ht="18.8" customHeight="1" x14ac:dyDescent="0.3">
      <c r="A21" s="327" t="s">
        <v>265</v>
      </c>
      <c r="B21" s="325" t="s">
        <v>293</v>
      </c>
      <c r="C21" s="325" t="s">
        <v>294</v>
      </c>
      <c r="D21" s="124" t="s">
        <v>41</v>
      </c>
      <c r="E21" s="121">
        <f t="shared" ref="E21:E22" si="23">SUM(H21,K21,N21,Q21,T21,W21,Z21,AE21,AJ21,AO21,AT21,AY21)</f>
        <v>40</v>
      </c>
      <c r="F21" s="121">
        <f t="shared" ref="F21:F22" si="24">SUM(I21,L21,O21,R21,U21,X21,AA21,AF21,AK21,AP21,AU21,AZ21)</f>
        <v>20</v>
      </c>
      <c r="G21" s="254">
        <f t="shared" si="4"/>
        <v>50</v>
      </c>
      <c r="H21" s="121">
        <f t="shared" ref="H21:L21" si="25">SUM(H22:H22)</f>
        <v>0</v>
      </c>
      <c r="I21" s="121">
        <f t="shared" si="25"/>
        <v>0</v>
      </c>
      <c r="J21" s="121"/>
      <c r="K21" s="121">
        <f t="shared" si="25"/>
        <v>0</v>
      </c>
      <c r="L21" s="121">
        <f t="shared" si="25"/>
        <v>0</v>
      </c>
      <c r="M21" s="119">
        <f t="shared" ref="M21" si="26">SUM(M26,M42)</f>
        <v>0</v>
      </c>
      <c r="N21" s="121">
        <f>SUM(N22:N22)</f>
        <v>10</v>
      </c>
      <c r="O21" s="121">
        <f t="shared" ref="O21:AZ21" si="27">SUM(O22:O22)</f>
        <v>10</v>
      </c>
      <c r="P21" s="253">
        <v>100</v>
      </c>
      <c r="Q21" s="121">
        <f t="shared" si="27"/>
        <v>0</v>
      </c>
      <c r="R21" s="121">
        <f t="shared" si="27"/>
        <v>0</v>
      </c>
      <c r="S21" s="121"/>
      <c r="T21" s="121">
        <f t="shared" si="27"/>
        <v>0</v>
      </c>
      <c r="U21" s="121">
        <f t="shared" si="27"/>
        <v>0</v>
      </c>
      <c r="V21" s="121"/>
      <c r="W21" s="273">
        <v>10</v>
      </c>
      <c r="X21" s="273">
        <f t="shared" si="27"/>
        <v>10</v>
      </c>
      <c r="Y21" s="268">
        <v>100</v>
      </c>
      <c r="Z21" s="121">
        <f t="shared" si="27"/>
        <v>0</v>
      </c>
      <c r="AA21" s="121">
        <f t="shared" si="27"/>
        <v>0</v>
      </c>
      <c r="AB21" s="121">
        <f t="shared" si="27"/>
        <v>0</v>
      </c>
      <c r="AC21" s="121">
        <f t="shared" si="27"/>
        <v>0</v>
      </c>
      <c r="AD21" s="121"/>
      <c r="AE21" s="121">
        <f t="shared" si="27"/>
        <v>0</v>
      </c>
      <c r="AF21" s="121">
        <f t="shared" si="27"/>
        <v>0</v>
      </c>
      <c r="AG21" s="121">
        <f t="shared" si="27"/>
        <v>0</v>
      </c>
      <c r="AH21" s="121">
        <f t="shared" si="27"/>
        <v>0</v>
      </c>
      <c r="AI21" s="121"/>
      <c r="AJ21" s="121">
        <f t="shared" si="27"/>
        <v>10</v>
      </c>
      <c r="AK21" s="121">
        <f t="shared" si="27"/>
        <v>0</v>
      </c>
      <c r="AL21" s="121">
        <f t="shared" si="27"/>
        <v>0</v>
      </c>
      <c r="AM21" s="121">
        <f t="shared" si="27"/>
        <v>0</v>
      </c>
      <c r="AN21" s="121"/>
      <c r="AO21" s="121">
        <f>SUM(AO22:AO22)</f>
        <v>10</v>
      </c>
      <c r="AP21" s="121">
        <f t="shared" si="27"/>
        <v>0</v>
      </c>
      <c r="AQ21" s="121">
        <f t="shared" si="27"/>
        <v>0</v>
      </c>
      <c r="AR21" s="121">
        <f t="shared" si="27"/>
        <v>0</v>
      </c>
      <c r="AS21" s="121"/>
      <c r="AT21" s="121">
        <f t="shared" si="27"/>
        <v>0</v>
      </c>
      <c r="AU21" s="121">
        <f t="shared" si="27"/>
        <v>0</v>
      </c>
      <c r="AV21" s="121">
        <f t="shared" si="27"/>
        <v>0</v>
      </c>
      <c r="AW21" s="121">
        <f t="shared" si="27"/>
        <v>0</v>
      </c>
      <c r="AX21" s="121"/>
      <c r="AY21" s="121">
        <f t="shared" si="27"/>
        <v>0</v>
      </c>
      <c r="AZ21" s="121">
        <f t="shared" si="27"/>
        <v>0</v>
      </c>
      <c r="BA21" s="121"/>
      <c r="BB21" s="322"/>
    </row>
    <row r="22" spans="1:54" ht="96.75" customHeight="1" x14ac:dyDescent="0.3">
      <c r="A22" s="327"/>
      <c r="B22" s="325"/>
      <c r="C22" s="325"/>
      <c r="D22" s="152" t="s">
        <v>43</v>
      </c>
      <c r="E22" s="121">
        <f t="shared" si="23"/>
        <v>40</v>
      </c>
      <c r="F22" s="121">
        <f t="shared" si="24"/>
        <v>20</v>
      </c>
      <c r="G22" s="254">
        <f t="shared" si="4"/>
        <v>50</v>
      </c>
      <c r="H22" s="119" t="s">
        <v>307</v>
      </c>
      <c r="I22" s="119" t="s">
        <v>307</v>
      </c>
      <c r="J22" s="123"/>
      <c r="K22" s="119" t="s">
        <v>307</v>
      </c>
      <c r="L22" s="119" t="s">
        <v>307</v>
      </c>
      <c r="M22" s="119">
        <f t="shared" ref="M22" si="28">SUM(M27,M43)</f>
        <v>0</v>
      </c>
      <c r="N22" s="119">
        <v>10</v>
      </c>
      <c r="O22" s="119">
        <v>10</v>
      </c>
      <c r="P22" s="255">
        <v>100</v>
      </c>
      <c r="Q22" s="119" t="s">
        <v>307</v>
      </c>
      <c r="R22" s="119" t="s">
        <v>307</v>
      </c>
      <c r="S22" s="123"/>
      <c r="T22" s="119" t="s">
        <v>307</v>
      </c>
      <c r="U22" s="119" t="s">
        <v>307</v>
      </c>
      <c r="V22" s="123"/>
      <c r="W22" s="269">
        <v>10</v>
      </c>
      <c r="X22" s="269">
        <v>10</v>
      </c>
      <c r="Y22" s="270">
        <v>100</v>
      </c>
      <c r="Z22" s="119" t="s">
        <v>307</v>
      </c>
      <c r="AA22" s="119"/>
      <c r="AB22" s="123"/>
      <c r="AC22" s="123" t="s">
        <v>307</v>
      </c>
      <c r="AD22" s="123"/>
      <c r="AE22" s="119" t="s">
        <v>307</v>
      </c>
      <c r="AF22" s="119"/>
      <c r="AG22" s="123"/>
      <c r="AH22" s="123" t="s">
        <v>307</v>
      </c>
      <c r="AI22" s="123"/>
      <c r="AJ22" s="119">
        <v>10</v>
      </c>
      <c r="AK22" s="119"/>
      <c r="AL22" s="123"/>
      <c r="AM22" s="123" t="s">
        <v>307</v>
      </c>
      <c r="AN22" s="123"/>
      <c r="AO22" s="119">
        <v>10</v>
      </c>
      <c r="AP22" s="119"/>
      <c r="AQ22" s="123"/>
      <c r="AR22" s="123" t="s">
        <v>307</v>
      </c>
      <c r="AS22" s="123"/>
      <c r="AT22" s="119" t="s">
        <v>307</v>
      </c>
      <c r="AU22" s="119"/>
      <c r="AV22" s="123"/>
      <c r="AW22" s="123" t="s">
        <v>307</v>
      </c>
      <c r="AX22" s="123"/>
      <c r="AY22" s="119" t="s">
        <v>307</v>
      </c>
      <c r="AZ22" s="119" t="s">
        <v>307</v>
      </c>
      <c r="BA22" s="123"/>
      <c r="BB22" s="322"/>
    </row>
    <row r="23" spans="1:54" ht="34.9" customHeight="1" x14ac:dyDescent="0.3">
      <c r="A23" s="327" t="s">
        <v>298</v>
      </c>
      <c r="B23" s="328" t="s">
        <v>295</v>
      </c>
      <c r="C23" s="328" t="s">
        <v>294</v>
      </c>
      <c r="D23" s="124" t="s">
        <v>41</v>
      </c>
      <c r="E23" s="121">
        <f t="shared" ref="E23" si="29">SUM(H23,K23,N23,Q23,T23,W23,Z23,AE23,AJ23,AO23,AT23,AY23)</f>
        <v>10</v>
      </c>
      <c r="F23" s="121">
        <f t="shared" ref="F23" si="30">SUM(I23,L23,O23,R23,U23,X23,AA23,AF23,AK23,AP23,AU23,AZ23)</f>
        <v>0</v>
      </c>
      <c r="G23" s="123"/>
      <c r="H23" s="119" t="s">
        <v>307</v>
      </c>
      <c r="I23" s="119" t="s">
        <v>307</v>
      </c>
      <c r="J23" s="123"/>
      <c r="K23" s="119" t="s">
        <v>307</v>
      </c>
      <c r="L23" s="119" t="s">
        <v>307</v>
      </c>
      <c r="M23" s="119">
        <f t="shared" ref="M23" si="31">SUM(M28,M44)</f>
        <v>0</v>
      </c>
      <c r="N23" s="119" t="s">
        <v>307</v>
      </c>
      <c r="O23" s="119" t="s">
        <v>307</v>
      </c>
      <c r="P23" s="123"/>
      <c r="Q23" s="119" t="s">
        <v>307</v>
      </c>
      <c r="R23" s="119" t="s">
        <v>307</v>
      </c>
      <c r="S23" s="123"/>
      <c r="T23" s="119" t="s">
        <v>307</v>
      </c>
      <c r="U23" s="119" t="s">
        <v>307</v>
      </c>
      <c r="V23" s="123"/>
      <c r="W23" s="269" t="s">
        <v>307</v>
      </c>
      <c r="X23" s="269" t="s">
        <v>307</v>
      </c>
      <c r="Y23" s="271"/>
      <c r="Z23" s="119" t="s">
        <v>307</v>
      </c>
      <c r="AA23" s="119" t="s">
        <v>307</v>
      </c>
      <c r="AB23" s="123" t="s">
        <v>307</v>
      </c>
      <c r="AC23" s="119" t="s">
        <v>307</v>
      </c>
      <c r="AD23" s="119"/>
      <c r="AE23" s="123" t="s">
        <v>307</v>
      </c>
      <c r="AF23" s="119"/>
      <c r="AG23" s="123"/>
      <c r="AH23" s="119" t="s">
        <v>307</v>
      </c>
      <c r="AI23" s="119"/>
      <c r="AJ23" s="123" t="s">
        <v>307</v>
      </c>
      <c r="AK23" s="119" t="s">
        <v>307</v>
      </c>
      <c r="AL23" s="119" t="s">
        <v>307</v>
      </c>
      <c r="AM23" s="123" t="s">
        <v>307</v>
      </c>
      <c r="AN23" s="123"/>
      <c r="AO23" s="119">
        <f>AO24</f>
        <v>10</v>
      </c>
      <c r="AP23" s="119" t="s">
        <v>307</v>
      </c>
      <c r="AQ23" s="123" t="s">
        <v>307</v>
      </c>
      <c r="AR23" s="119" t="s">
        <v>307</v>
      </c>
      <c r="AS23" s="119"/>
      <c r="AT23" s="123" t="s">
        <v>307</v>
      </c>
      <c r="AU23" s="119"/>
      <c r="AV23" s="123"/>
      <c r="AW23" s="119" t="s">
        <v>307</v>
      </c>
      <c r="AX23" s="119"/>
      <c r="AY23" s="123" t="s">
        <v>307</v>
      </c>
      <c r="AZ23" s="119" t="s">
        <v>307</v>
      </c>
      <c r="BA23" s="119"/>
      <c r="BB23" s="123"/>
    </row>
    <row r="24" spans="1:54" ht="93.8" customHeight="1" x14ac:dyDescent="0.3">
      <c r="A24" s="327"/>
      <c r="B24" s="328"/>
      <c r="C24" s="328"/>
      <c r="D24" s="152" t="s">
        <v>43</v>
      </c>
      <c r="E24" s="121">
        <f t="shared" ref="E24" si="32">SUM(H24,K24,N24,Q24,T24,W24,Z24,AE24,AJ24,AO24,AT24,AY24)</f>
        <v>10</v>
      </c>
      <c r="F24" s="121">
        <f t="shared" ref="F24" si="33">SUM(I24,L24,O24,R24,U24,X24,AA24,AF24,AK24,AP24,AU24,AZ24)</f>
        <v>0</v>
      </c>
      <c r="G24" s="123"/>
      <c r="H24" s="119" t="s">
        <v>307</v>
      </c>
      <c r="I24" s="119" t="s">
        <v>307</v>
      </c>
      <c r="J24" s="123"/>
      <c r="K24" s="119" t="s">
        <v>307</v>
      </c>
      <c r="L24" s="119" t="s">
        <v>307</v>
      </c>
      <c r="M24" s="119">
        <f t="shared" ref="M24" si="34">SUM(M29,M45)</f>
        <v>0</v>
      </c>
      <c r="N24" s="119" t="s">
        <v>307</v>
      </c>
      <c r="O24" s="119" t="s">
        <v>307</v>
      </c>
      <c r="P24" s="123"/>
      <c r="Q24" s="119" t="s">
        <v>307</v>
      </c>
      <c r="R24" s="119" t="s">
        <v>307</v>
      </c>
      <c r="S24" s="123"/>
      <c r="T24" s="119" t="s">
        <v>307</v>
      </c>
      <c r="U24" s="119" t="s">
        <v>307</v>
      </c>
      <c r="V24" s="123"/>
      <c r="W24" s="269" t="s">
        <v>307</v>
      </c>
      <c r="X24" s="269" t="s">
        <v>307</v>
      </c>
      <c r="Y24" s="271"/>
      <c r="Z24" s="119" t="s">
        <v>307</v>
      </c>
      <c r="AA24" s="119" t="s">
        <v>307</v>
      </c>
      <c r="AB24" s="123" t="s">
        <v>307</v>
      </c>
      <c r="AC24" s="119" t="s">
        <v>307</v>
      </c>
      <c r="AD24" s="119"/>
      <c r="AE24" s="123" t="s">
        <v>307</v>
      </c>
      <c r="AF24" s="119"/>
      <c r="AG24" s="123"/>
      <c r="AH24" s="119" t="s">
        <v>307</v>
      </c>
      <c r="AI24" s="119"/>
      <c r="AJ24" s="123" t="s">
        <v>307</v>
      </c>
      <c r="AK24" s="119" t="s">
        <v>307</v>
      </c>
      <c r="AL24" s="119" t="s">
        <v>307</v>
      </c>
      <c r="AM24" s="123" t="s">
        <v>307</v>
      </c>
      <c r="AN24" s="123"/>
      <c r="AO24" s="119">
        <v>10</v>
      </c>
      <c r="AP24" s="119" t="s">
        <v>307</v>
      </c>
      <c r="AQ24" s="123" t="s">
        <v>307</v>
      </c>
      <c r="AR24" s="119" t="s">
        <v>307</v>
      </c>
      <c r="AS24" s="119"/>
      <c r="AT24" s="123" t="s">
        <v>307</v>
      </c>
      <c r="AU24" s="119"/>
      <c r="AV24" s="123"/>
      <c r="AW24" s="119" t="s">
        <v>307</v>
      </c>
      <c r="AX24" s="119"/>
      <c r="AY24" s="123" t="s">
        <v>307</v>
      </c>
      <c r="AZ24" s="119" t="s">
        <v>307</v>
      </c>
      <c r="BA24" s="119"/>
      <c r="BB24" s="123"/>
    </row>
    <row r="25" spans="1:54" ht="30.05" customHeight="1" x14ac:dyDescent="0.3">
      <c r="A25" s="327" t="s">
        <v>299</v>
      </c>
      <c r="B25" s="328" t="s">
        <v>296</v>
      </c>
      <c r="C25" s="328" t="s">
        <v>294</v>
      </c>
      <c r="D25" s="124" t="s">
        <v>41</v>
      </c>
      <c r="E25" s="121">
        <f t="shared" ref="E25:E33" si="35">SUM(H25,K25,N25,Q25,T25,W25,Z25,AE25,AJ25,AO25,AT25,AY25)</f>
        <v>25</v>
      </c>
      <c r="F25" s="121">
        <f t="shared" ref="F25:F27" si="36">SUM(I25,L25,O25,R25,U25,X25,AA25,AF25,AK25,AP25,AU25,AZ25)</f>
        <v>0</v>
      </c>
      <c r="G25" s="123"/>
      <c r="H25" s="119" t="s">
        <v>307</v>
      </c>
      <c r="I25" s="119" t="s">
        <v>307</v>
      </c>
      <c r="J25" s="123"/>
      <c r="K25" s="119" t="s">
        <v>307</v>
      </c>
      <c r="L25" s="119" t="s">
        <v>307</v>
      </c>
      <c r="M25" s="119">
        <f t="shared" ref="M25" si="37">SUM(M30,M46)</f>
        <v>0</v>
      </c>
      <c r="N25" s="119" t="s">
        <v>307</v>
      </c>
      <c r="O25" s="119" t="s">
        <v>307</v>
      </c>
      <c r="P25" s="123"/>
      <c r="Q25" s="119" t="s">
        <v>307</v>
      </c>
      <c r="R25" s="119" t="s">
        <v>307</v>
      </c>
      <c r="S25" s="123"/>
      <c r="T25" s="119" t="s">
        <v>307</v>
      </c>
      <c r="U25" s="119" t="s">
        <v>307</v>
      </c>
      <c r="V25" s="123"/>
      <c r="W25" s="269">
        <v>0</v>
      </c>
      <c r="X25" s="269" t="s">
        <v>307</v>
      </c>
      <c r="Y25" s="271"/>
      <c r="Z25" s="119">
        <v>25</v>
      </c>
      <c r="AA25" s="119" t="s">
        <v>307</v>
      </c>
      <c r="AB25" s="123" t="s">
        <v>307</v>
      </c>
      <c r="AC25" s="119" t="s">
        <v>307</v>
      </c>
      <c r="AD25" s="119"/>
      <c r="AE25" s="123" t="s">
        <v>307</v>
      </c>
      <c r="AF25" s="119"/>
      <c r="AG25" s="123"/>
      <c r="AH25" s="119" t="s">
        <v>307</v>
      </c>
      <c r="AI25" s="119"/>
      <c r="AJ25" s="123" t="s">
        <v>307</v>
      </c>
      <c r="AK25" s="119" t="s">
        <v>307</v>
      </c>
      <c r="AL25" s="119" t="s">
        <v>307</v>
      </c>
      <c r="AM25" s="123" t="s">
        <v>307</v>
      </c>
      <c r="AN25" s="123"/>
      <c r="AO25" s="119" t="s">
        <v>307</v>
      </c>
      <c r="AP25" s="119"/>
      <c r="AQ25" s="123"/>
      <c r="AR25" s="123" t="s">
        <v>307</v>
      </c>
      <c r="AS25" s="119"/>
      <c r="AT25" s="123" t="s">
        <v>307</v>
      </c>
      <c r="AU25" s="119"/>
      <c r="AV25" s="123"/>
      <c r="AW25" s="119" t="s">
        <v>307</v>
      </c>
      <c r="AX25" s="119"/>
      <c r="AY25" s="123" t="s">
        <v>307</v>
      </c>
      <c r="AZ25" s="119" t="s">
        <v>307</v>
      </c>
      <c r="BA25" s="119"/>
      <c r="BB25" s="156"/>
    </row>
    <row r="26" spans="1:54" ht="80.3" customHeight="1" x14ac:dyDescent="0.3">
      <c r="A26" s="327"/>
      <c r="B26" s="328"/>
      <c r="C26" s="328"/>
      <c r="D26" s="152" t="s">
        <v>43</v>
      </c>
      <c r="E26" s="121">
        <f t="shared" si="35"/>
        <v>25</v>
      </c>
      <c r="F26" s="121">
        <f t="shared" si="36"/>
        <v>0</v>
      </c>
      <c r="G26" s="123"/>
      <c r="H26" s="119" t="s">
        <v>307</v>
      </c>
      <c r="I26" s="119" t="s">
        <v>307</v>
      </c>
      <c r="J26" s="123"/>
      <c r="K26" s="119" t="s">
        <v>307</v>
      </c>
      <c r="L26" s="119" t="s">
        <v>307</v>
      </c>
      <c r="M26" s="119">
        <f t="shared" ref="M26" si="38">SUM(M31,M47)</f>
        <v>0</v>
      </c>
      <c r="N26" s="119" t="s">
        <v>307</v>
      </c>
      <c r="O26" s="119" t="s">
        <v>307</v>
      </c>
      <c r="P26" s="123"/>
      <c r="Q26" s="119" t="s">
        <v>307</v>
      </c>
      <c r="R26" s="119" t="s">
        <v>307</v>
      </c>
      <c r="S26" s="123"/>
      <c r="T26" s="119" t="s">
        <v>377</v>
      </c>
      <c r="U26" s="119" t="s">
        <v>307</v>
      </c>
      <c r="V26" s="123"/>
      <c r="W26" s="269">
        <v>0</v>
      </c>
      <c r="X26" s="269" t="s">
        <v>307</v>
      </c>
      <c r="Y26" s="271"/>
      <c r="Z26" s="119">
        <v>25</v>
      </c>
      <c r="AA26" s="119" t="s">
        <v>307</v>
      </c>
      <c r="AB26" s="123" t="s">
        <v>307</v>
      </c>
      <c r="AC26" s="119" t="s">
        <v>307</v>
      </c>
      <c r="AD26" s="119"/>
      <c r="AE26" s="123" t="s">
        <v>307</v>
      </c>
      <c r="AF26" s="119"/>
      <c r="AG26" s="123"/>
      <c r="AH26" s="119" t="s">
        <v>307</v>
      </c>
      <c r="AI26" s="119"/>
      <c r="AJ26" s="123" t="s">
        <v>307</v>
      </c>
      <c r="AK26" s="119" t="s">
        <v>307</v>
      </c>
      <c r="AL26" s="119" t="s">
        <v>307</v>
      </c>
      <c r="AM26" s="123" t="s">
        <v>307</v>
      </c>
      <c r="AN26" s="123"/>
      <c r="AO26" s="119" t="s">
        <v>307</v>
      </c>
      <c r="AP26" s="119"/>
      <c r="AQ26" s="123"/>
      <c r="AR26" s="123" t="s">
        <v>307</v>
      </c>
      <c r="AS26" s="119"/>
      <c r="AT26" s="123" t="s">
        <v>307</v>
      </c>
      <c r="AU26" s="119"/>
      <c r="AV26" s="123"/>
      <c r="AW26" s="119" t="s">
        <v>307</v>
      </c>
      <c r="AX26" s="119"/>
      <c r="AY26" s="123" t="s">
        <v>307</v>
      </c>
      <c r="AZ26" s="119" t="s">
        <v>307</v>
      </c>
      <c r="BA26" s="119"/>
      <c r="BB26" s="156"/>
    </row>
    <row r="27" spans="1:54" ht="18" customHeight="1" x14ac:dyDescent="0.3">
      <c r="A27" s="327"/>
      <c r="B27" s="328"/>
      <c r="C27" s="328" t="s">
        <v>297</v>
      </c>
      <c r="D27" s="124" t="s">
        <v>41</v>
      </c>
      <c r="E27" s="121">
        <f t="shared" si="35"/>
        <v>22.6</v>
      </c>
      <c r="F27" s="121">
        <f t="shared" si="36"/>
        <v>0</v>
      </c>
      <c r="G27" s="123"/>
      <c r="H27" s="119" t="s">
        <v>307</v>
      </c>
      <c r="I27" s="119" t="s">
        <v>307</v>
      </c>
      <c r="J27" s="123"/>
      <c r="K27" s="119" t="s">
        <v>307</v>
      </c>
      <c r="L27" s="119" t="s">
        <v>307</v>
      </c>
      <c r="M27" s="119">
        <f t="shared" ref="M27" si="39">SUM(M32,M48)</f>
        <v>0</v>
      </c>
      <c r="N27" s="119" t="s">
        <v>307</v>
      </c>
      <c r="O27" s="119" t="s">
        <v>307</v>
      </c>
      <c r="P27" s="123"/>
      <c r="Q27" s="119" t="s">
        <v>307</v>
      </c>
      <c r="R27" s="119" t="s">
        <v>307</v>
      </c>
      <c r="S27" s="123"/>
      <c r="T27" s="119" t="s">
        <v>307</v>
      </c>
      <c r="U27" s="119" t="s">
        <v>307</v>
      </c>
      <c r="V27" s="123"/>
      <c r="W27" s="269">
        <v>0</v>
      </c>
      <c r="X27" s="269" t="s">
        <v>307</v>
      </c>
      <c r="Y27" s="271"/>
      <c r="Z27" s="119">
        <v>22.6</v>
      </c>
      <c r="AA27" s="119" t="s">
        <v>307</v>
      </c>
      <c r="AB27" s="123" t="s">
        <v>307</v>
      </c>
      <c r="AC27" s="119" t="s">
        <v>307</v>
      </c>
      <c r="AD27" s="119"/>
      <c r="AE27" s="123" t="s">
        <v>307</v>
      </c>
      <c r="AF27" s="119"/>
      <c r="AG27" s="123"/>
      <c r="AH27" s="119" t="s">
        <v>307</v>
      </c>
      <c r="AI27" s="119"/>
      <c r="AJ27" s="123" t="s">
        <v>307</v>
      </c>
      <c r="AK27" s="119" t="s">
        <v>307</v>
      </c>
      <c r="AL27" s="119" t="s">
        <v>307</v>
      </c>
      <c r="AM27" s="123" t="s">
        <v>307</v>
      </c>
      <c r="AN27" s="123"/>
      <c r="AO27" s="119" t="s">
        <v>307</v>
      </c>
      <c r="AP27" s="119"/>
      <c r="AQ27" s="123"/>
      <c r="AR27" s="123" t="s">
        <v>307</v>
      </c>
      <c r="AS27" s="119"/>
      <c r="AT27" s="123" t="s">
        <v>307</v>
      </c>
      <c r="AU27" s="119"/>
      <c r="AV27" s="123"/>
      <c r="AW27" s="119" t="s">
        <v>307</v>
      </c>
      <c r="AX27" s="119"/>
      <c r="AY27" s="123" t="s">
        <v>307</v>
      </c>
      <c r="AZ27" s="119" t="s">
        <v>307</v>
      </c>
      <c r="BA27" s="119"/>
      <c r="BB27" s="156"/>
    </row>
    <row r="28" spans="1:54" ht="42.75" customHeight="1" x14ac:dyDescent="0.3">
      <c r="A28" s="327"/>
      <c r="B28" s="328"/>
      <c r="C28" s="328"/>
      <c r="D28" s="152" t="s">
        <v>43</v>
      </c>
      <c r="E28" s="121">
        <f t="shared" si="35"/>
        <v>22.6</v>
      </c>
      <c r="F28" s="121">
        <f t="shared" ref="F28" si="40">SUM(I28,L28,O28,R28,U28,X28,AA28,AF28,AK28,AP28,AU28,AZ28)</f>
        <v>0</v>
      </c>
      <c r="G28" s="123"/>
      <c r="H28" s="119" t="s">
        <v>307</v>
      </c>
      <c r="I28" s="119" t="s">
        <v>307</v>
      </c>
      <c r="J28" s="123"/>
      <c r="K28" s="119" t="s">
        <v>307</v>
      </c>
      <c r="L28" s="119" t="s">
        <v>307</v>
      </c>
      <c r="M28" s="119">
        <f t="shared" ref="M28" si="41">SUM(M33,M49)</f>
        <v>0</v>
      </c>
      <c r="N28" s="119" t="s">
        <v>307</v>
      </c>
      <c r="O28" s="119" t="s">
        <v>307</v>
      </c>
      <c r="P28" s="123"/>
      <c r="Q28" s="119" t="s">
        <v>307</v>
      </c>
      <c r="R28" s="119" t="s">
        <v>307</v>
      </c>
      <c r="S28" s="123"/>
      <c r="T28" s="119" t="s">
        <v>307</v>
      </c>
      <c r="U28" s="119" t="s">
        <v>307</v>
      </c>
      <c r="V28" s="123"/>
      <c r="W28" s="269">
        <v>0</v>
      </c>
      <c r="X28" s="269" t="s">
        <v>307</v>
      </c>
      <c r="Y28" s="271"/>
      <c r="Z28" s="119">
        <v>22.6</v>
      </c>
      <c r="AA28" s="119" t="s">
        <v>307</v>
      </c>
      <c r="AB28" s="123" t="s">
        <v>307</v>
      </c>
      <c r="AC28" s="119" t="s">
        <v>307</v>
      </c>
      <c r="AD28" s="119"/>
      <c r="AE28" s="123" t="s">
        <v>307</v>
      </c>
      <c r="AF28" s="119"/>
      <c r="AG28" s="123"/>
      <c r="AH28" s="119" t="s">
        <v>307</v>
      </c>
      <c r="AI28" s="119"/>
      <c r="AJ28" s="123" t="s">
        <v>307</v>
      </c>
      <c r="AK28" s="119" t="s">
        <v>307</v>
      </c>
      <c r="AL28" s="119" t="s">
        <v>307</v>
      </c>
      <c r="AM28" s="123" t="s">
        <v>307</v>
      </c>
      <c r="AN28" s="123"/>
      <c r="AO28" s="119" t="s">
        <v>307</v>
      </c>
      <c r="AP28" s="119"/>
      <c r="AQ28" s="123"/>
      <c r="AR28" s="123" t="s">
        <v>307</v>
      </c>
      <c r="AS28" s="119"/>
      <c r="AT28" s="123" t="s">
        <v>307</v>
      </c>
      <c r="AU28" s="119"/>
      <c r="AV28" s="123"/>
      <c r="AW28" s="119" t="s">
        <v>307</v>
      </c>
      <c r="AX28" s="119"/>
      <c r="AY28" s="123" t="s">
        <v>307</v>
      </c>
      <c r="AZ28" s="119" t="s">
        <v>307</v>
      </c>
      <c r="BA28" s="119"/>
      <c r="BB28" s="156"/>
    </row>
    <row r="29" spans="1:54" s="126" customFormat="1" ht="22.25" customHeight="1" x14ac:dyDescent="0.3">
      <c r="A29" s="327" t="s">
        <v>3</v>
      </c>
      <c r="B29" s="325" t="s">
        <v>300</v>
      </c>
      <c r="C29" s="325" t="s">
        <v>302</v>
      </c>
      <c r="D29" s="124" t="s">
        <v>41</v>
      </c>
      <c r="E29" s="121">
        <f t="shared" si="35"/>
        <v>96.5</v>
      </c>
      <c r="F29" s="121">
        <f t="shared" ref="F29:F31" si="42">SUM(I29,L29,O29,R29,U29,X29,AA29,AF29,AK29,AP29,AU29,AZ29)</f>
        <v>0</v>
      </c>
      <c r="G29" s="122"/>
      <c r="H29" s="119" t="s">
        <v>307</v>
      </c>
      <c r="I29" s="119" t="s">
        <v>307</v>
      </c>
      <c r="J29" s="123"/>
      <c r="K29" s="119" t="s">
        <v>307</v>
      </c>
      <c r="L29" s="119" t="s">
        <v>307</v>
      </c>
      <c r="M29" s="119">
        <f t="shared" ref="M29" si="43">SUM(M34,M50)</f>
        <v>0</v>
      </c>
      <c r="N29" s="119" t="s">
        <v>307</v>
      </c>
      <c r="O29" s="119" t="s">
        <v>307</v>
      </c>
      <c r="P29" s="123"/>
      <c r="Q29" s="119" t="s">
        <v>307</v>
      </c>
      <c r="R29" s="119" t="s">
        <v>307</v>
      </c>
      <c r="S29" s="123"/>
      <c r="T29" s="119" t="s">
        <v>307</v>
      </c>
      <c r="U29" s="119" t="s">
        <v>307</v>
      </c>
      <c r="V29" s="123"/>
      <c r="W29" s="269">
        <v>0</v>
      </c>
      <c r="X29" s="269" t="s">
        <v>307</v>
      </c>
      <c r="Y29" s="271"/>
      <c r="Z29" s="119">
        <v>96.5</v>
      </c>
      <c r="AA29" s="119" t="s">
        <v>307</v>
      </c>
      <c r="AB29" s="123" t="s">
        <v>307</v>
      </c>
      <c r="AC29" s="119" t="s">
        <v>307</v>
      </c>
      <c r="AD29" s="119"/>
      <c r="AE29" s="123" t="s">
        <v>307</v>
      </c>
      <c r="AF29" s="119"/>
      <c r="AG29" s="123"/>
      <c r="AH29" s="119" t="s">
        <v>307</v>
      </c>
      <c r="AI29" s="119"/>
      <c r="AJ29" s="123" t="s">
        <v>307</v>
      </c>
      <c r="AK29" s="119" t="s">
        <v>307</v>
      </c>
      <c r="AL29" s="119" t="s">
        <v>307</v>
      </c>
      <c r="AM29" s="123" t="s">
        <v>307</v>
      </c>
      <c r="AN29" s="123"/>
      <c r="AO29" s="119" t="s">
        <v>307</v>
      </c>
      <c r="AP29" s="119"/>
      <c r="AQ29" s="123"/>
      <c r="AR29" s="123" t="s">
        <v>307</v>
      </c>
      <c r="AS29" s="119"/>
      <c r="AT29" s="123" t="s">
        <v>307</v>
      </c>
      <c r="AU29" s="119"/>
      <c r="AV29" s="123"/>
      <c r="AW29" s="119" t="s">
        <v>307</v>
      </c>
      <c r="AX29" s="119"/>
      <c r="AY29" s="123" t="s">
        <v>307</v>
      </c>
      <c r="AZ29" s="119" t="s">
        <v>307</v>
      </c>
      <c r="BA29" s="119"/>
      <c r="BB29" s="322"/>
    </row>
    <row r="30" spans="1:54" ht="77.349999999999994" customHeight="1" x14ac:dyDescent="0.3">
      <c r="A30" s="327"/>
      <c r="B30" s="325"/>
      <c r="C30" s="325"/>
      <c r="D30" s="128" t="s">
        <v>2</v>
      </c>
      <c r="E30" s="121">
        <f t="shared" si="35"/>
        <v>96.5</v>
      </c>
      <c r="F30" s="121">
        <f t="shared" si="42"/>
        <v>0</v>
      </c>
      <c r="G30" s="123"/>
      <c r="H30" s="119" t="s">
        <v>307</v>
      </c>
      <c r="I30" s="119" t="s">
        <v>307</v>
      </c>
      <c r="J30" s="123"/>
      <c r="K30" s="119" t="s">
        <v>307</v>
      </c>
      <c r="L30" s="119" t="s">
        <v>307</v>
      </c>
      <c r="M30" s="119">
        <f t="shared" ref="M30" si="44">SUM(M35,M51)</f>
        <v>0</v>
      </c>
      <c r="N30" s="119" t="s">
        <v>307</v>
      </c>
      <c r="O30" s="119" t="s">
        <v>307</v>
      </c>
      <c r="P30" s="123"/>
      <c r="Q30" s="119" t="s">
        <v>307</v>
      </c>
      <c r="R30" s="119" t="s">
        <v>307</v>
      </c>
      <c r="S30" s="123"/>
      <c r="T30" s="119" t="s">
        <v>375</v>
      </c>
      <c r="U30" s="119" t="s">
        <v>307</v>
      </c>
      <c r="V30" s="123"/>
      <c r="W30" s="269">
        <v>0</v>
      </c>
      <c r="X30" s="269" t="s">
        <v>307</v>
      </c>
      <c r="Y30" s="271"/>
      <c r="Z30" s="119">
        <v>96.5</v>
      </c>
      <c r="AA30" s="119" t="s">
        <v>307</v>
      </c>
      <c r="AB30" s="123" t="s">
        <v>307</v>
      </c>
      <c r="AC30" s="119" t="s">
        <v>307</v>
      </c>
      <c r="AD30" s="119"/>
      <c r="AE30" s="123" t="s">
        <v>307</v>
      </c>
      <c r="AF30" s="119"/>
      <c r="AG30" s="123"/>
      <c r="AH30" s="119" t="s">
        <v>307</v>
      </c>
      <c r="AI30" s="119"/>
      <c r="AJ30" s="123" t="s">
        <v>307</v>
      </c>
      <c r="AK30" s="119" t="s">
        <v>307</v>
      </c>
      <c r="AL30" s="119" t="s">
        <v>307</v>
      </c>
      <c r="AM30" s="123" t="s">
        <v>307</v>
      </c>
      <c r="AN30" s="123"/>
      <c r="AO30" s="119" t="s">
        <v>307</v>
      </c>
      <c r="AP30" s="119"/>
      <c r="AQ30" s="123"/>
      <c r="AR30" s="123" t="s">
        <v>307</v>
      </c>
      <c r="AS30" s="119"/>
      <c r="AT30" s="123" t="s">
        <v>307</v>
      </c>
      <c r="AU30" s="119"/>
      <c r="AV30" s="123"/>
      <c r="AW30" s="119" t="s">
        <v>307</v>
      </c>
      <c r="AX30" s="119"/>
      <c r="AY30" s="123" t="s">
        <v>307</v>
      </c>
      <c r="AZ30" s="119" t="s">
        <v>307</v>
      </c>
      <c r="BA30" s="119"/>
      <c r="BB30" s="322"/>
    </row>
    <row r="31" spans="1:54" s="126" customFormat="1" ht="22.25" customHeight="1" x14ac:dyDescent="0.3">
      <c r="A31" s="327" t="s">
        <v>271</v>
      </c>
      <c r="B31" s="325" t="s">
        <v>301</v>
      </c>
      <c r="C31" s="325" t="s">
        <v>302</v>
      </c>
      <c r="D31" s="124" t="s">
        <v>41</v>
      </c>
      <c r="E31" s="121">
        <f t="shared" si="35"/>
        <v>96.5</v>
      </c>
      <c r="F31" s="121">
        <f t="shared" si="42"/>
        <v>0</v>
      </c>
      <c r="G31" s="122"/>
      <c r="H31" s="119" t="s">
        <v>307</v>
      </c>
      <c r="I31" s="119" t="s">
        <v>307</v>
      </c>
      <c r="J31" s="123"/>
      <c r="K31" s="119" t="s">
        <v>307</v>
      </c>
      <c r="L31" s="119" t="s">
        <v>307</v>
      </c>
      <c r="M31" s="119">
        <f t="shared" ref="M31" si="45">SUM(M36,M52)</f>
        <v>0</v>
      </c>
      <c r="N31" s="119" t="s">
        <v>307</v>
      </c>
      <c r="O31" s="119" t="s">
        <v>307</v>
      </c>
      <c r="P31" s="123"/>
      <c r="Q31" s="119" t="s">
        <v>307</v>
      </c>
      <c r="R31" s="119" t="s">
        <v>307</v>
      </c>
      <c r="S31" s="123"/>
      <c r="T31" s="119" t="s">
        <v>307</v>
      </c>
      <c r="U31" s="119" t="s">
        <v>307</v>
      </c>
      <c r="V31" s="123"/>
      <c r="W31" s="269">
        <v>0</v>
      </c>
      <c r="X31" s="269" t="s">
        <v>307</v>
      </c>
      <c r="Y31" s="271"/>
      <c r="Z31" s="119">
        <v>96.5</v>
      </c>
      <c r="AA31" s="119" t="s">
        <v>307</v>
      </c>
      <c r="AB31" s="123" t="s">
        <v>307</v>
      </c>
      <c r="AC31" s="119" t="s">
        <v>307</v>
      </c>
      <c r="AD31" s="119"/>
      <c r="AE31" s="123" t="s">
        <v>307</v>
      </c>
      <c r="AF31" s="119"/>
      <c r="AG31" s="123"/>
      <c r="AH31" s="119" t="s">
        <v>307</v>
      </c>
      <c r="AI31" s="119"/>
      <c r="AJ31" s="123" t="s">
        <v>307</v>
      </c>
      <c r="AK31" s="119" t="s">
        <v>307</v>
      </c>
      <c r="AL31" s="119" t="s">
        <v>307</v>
      </c>
      <c r="AM31" s="123" t="s">
        <v>307</v>
      </c>
      <c r="AN31" s="123"/>
      <c r="AO31" s="119" t="s">
        <v>307</v>
      </c>
      <c r="AP31" s="119"/>
      <c r="AQ31" s="123"/>
      <c r="AR31" s="123" t="s">
        <v>307</v>
      </c>
      <c r="AS31" s="119"/>
      <c r="AT31" s="123" t="s">
        <v>307</v>
      </c>
      <c r="AU31" s="119"/>
      <c r="AV31" s="123"/>
      <c r="AW31" s="119" t="s">
        <v>307</v>
      </c>
      <c r="AX31" s="119"/>
      <c r="AY31" s="123" t="s">
        <v>307</v>
      </c>
      <c r="AZ31" s="119" t="s">
        <v>307</v>
      </c>
      <c r="BA31" s="119"/>
      <c r="BB31" s="322"/>
    </row>
    <row r="32" spans="1:54" ht="75.8" customHeight="1" x14ac:dyDescent="0.3">
      <c r="A32" s="327"/>
      <c r="B32" s="325"/>
      <c r="C32" s="325"/>
      <c r="D32" s="128" t="s">
        <v>2</v>
      </c>
      <c r="E32" s="121">
        <f t="shared" si="35"/>
        <v>96.5</v>
      </c>
      <c r="F32" s="121">
        <f>SUM(I32,L32,O32,R32,U32,X32,AA32,AF32,AK32,AP32,AU32,AZ32)</f>
        <v>0</v>
      </c>
      <c r="G32" s="123"/>
      <c r="H32" s="119" t="s">
        <v>307</v>
      </c>
      <c r="I32" s="119" t="s">
        <v>307</v>
      </c>
      <c r="J32" s="123"/>
      <c r="K32" s="119" t="s">
        <v>307</v>
      </c>
      <c r="L32" s="119" t="s">
        <v>307</v>
      </c>
      <c r="M32" s="119">
        <f t="shared" ref="M32" si="46">SUM(M39,M53)</f>
        <v>0</v>
      </c>
      <c r="N32" s="119" t="s">
        <v>307</v>
      </c>
      <c r="O32" s="119" t="s">
        <v>307</v>
      </c>
      <c r="P32" s="123"/>
      <c r="Q32" s="119" t="s">
        <v>307</v>
      </c>
      <c r="R32" s="119" t="s">
        <v>307</v>
      </c>
      <c r="S32" s="123"/>
      <c r="T32" s="119" t="s">
        <v>376</v>
      </c>
      <c r="U32" s="119" t="s">
        <v>307</v>
      </c>
      <c r="V32" s="123"/>
      <c r="W32" s="269">
        <v>0</v>
      </c>
      <c r="X32" s="269" t="s">
        <v>307</v>
      </c>
      <c r="Y32" s="271"/>
      <c r="Z32" s="119">
        <v>96.5</v>
      </c>
      <c r="AA32" s="119" t="s">
        <v>307</v>
      </c>
      <c r="AB32" s="123" t="s">
        <v>307</v>
      </c>
      <c r="AC32" s="119" t="s">
        <v>307</v>
      </c>
      <c r="AD32" s="119"/>
      <c r="AE32" s="123" t="s">
        <v>307</v>
      </c>
      <c r="AF32" s="119"/>
      <c r="AG32" s="123"/>
      <c r="AH32" s="119" t="s">
        <v>307</v>
      </c>
      <c r="AI32" s="119"/>
      <c r="AJ32" s="123" t="s">
        <v>307</v>
      </c>
      <c r="AK32" s="119" t="s">
        <v>307</v>
      </c>
      <c r="AL32" s="119" t="s">
        <v>307</v>
      </c>
      <c r="AM32" s="123" t="s">
        <v>307</v>
      </c>
      <c r="AN32" s="123"/>
      <c r="AO32" s="119" t="s">
        <v>307</v>
      </c>
      <c r="AP32" s="119"/>
      <c r="AQ32" s="123"/>
      <c r="AR32" s="123" t="s">
        <v>307</v>
      </c>
      <c r="AS32" s="119"/>
      <c r="AT32" s="123" t="s">
        <v>307</v>
      </c>
      <c r="AU32" s="119"/>
      <c r="AV32" s="123"/>
      <c r="AW32" s="119" t="s">
        <v>307</v>
      </c>
      <c r="AX32" s="119"/>
      <c r="AY32" s="123" t="s">
        <v>307</v>
      </c>
      <c r="AZ32" s="119" t="s">
        <v>307</v>
      </c>
      <c r="BA32" s="119"/>
      <c r="BB32" s="322"/>
    </row>
    <row r="33" spans="1:54" ht="27.7" customHeight="1" x14ac:dyDescent="0.3">
      <c r="A33" s="327" t="s">
        <v>4</v>
      </c>
      <c r="B33" s="328" t="s">
        <v>308</v>
      </c>
      <c r="C33" s="328" t="s">
        <v>302</v>
      </c>
      <c r="D33" s="124" t="s">
        <v>41</v>
      </c>
      <c r="E33" s="121">
        <f t="shared" si="35"/>
        <v>15074.4</v>
      </c>
      <c r="F33" s="121">
        <f t="shared" ref="F33" si="47">SUM(I33,L33,O33,R33,U33,X33,AA33,AF33,AK33,AP33,AU33,AZ33)</f>
        <v>74.400000000000006</v>
      </c>
      <c r="G33" s="123"/>
      <c r="H33" s="119" t="s">
        <v>307</v>
      </c>
      <c r="I33" s="119" t="s">
        <v>307</v>
      </c>
      <c r="J33" s="123"/>
      <c r="K33" s="119" t="s">
        <v>307</v>
      </c>
      <c r="L33" s="119" t="s">
        <v>307</v>
      </c>
      <c r="M33" s="119">
        <f t="shared" ref="M33" si="48">SUM(M40,M54)</f>
        <v>0</v>
      </c>
      <c r="N33" s="119" t="s">
        <v>307</v>
      </c>
      <c r="O33" s="119" t="s">
        <v>307</v>
      </c>
      <c r="P33" s="123"/>
      <c r="Q33" s="119">
        <v>74.400000000000006</v>
      </c>
      <c r="R33" s="119">
        <v>74.400000000000006</v>
      </c>
      <c r="S33" s="258">
        <v>1</v>
      </c>
      <c r="T33" s="119" t="s">
        <v>307</v>
      </c>
      <c r="U33" s="119" t="s">
        <v>307</v>
      </c>
      <c r="V33" s="123"/>
      <c r="W33" s="269" t="s">
        <v>307</v>
      </c>
      <c r="X33" s="269" t="s">
        <v>307</v>
      </c>
      <c r="Y33" s="271"/>
      <c r="Z33" s="119" t="s">
        <v>307</v>
      </c>
      <c r="AA33" s="119" t="s">
        <v>307</v>
      </c>
      <c r="AB33" s="123" t="s">
        <v>307</v>
      </c>
      <c r="AC33" s="119" t="s">
        <v>307</v>
      </c>
      <c r="AD33" s="119"/>
      <c r="AE33" s="123" t="s">
        <v>307</v>
      </c>
      <c r="AF33" s="119"/>
      <c r="AG33" s="123"/>
      <c r="AH33" s="119" t="s">
        <v>307</v>
      </c>
      <c r="AI33" s="119"/>
      <c r="AJ33" s="123" t="s">
        <v>307</v>
      </c>
      <c r="AK33" s="119" t="s">
        <v>307</v>
      </c>
      <c r="AL33" s="119" t="s">
        <v>307</v>
      </c>
      <c r="AM33" s="123" t="s">
        <v>307</v>
      </c>
      <c r="AN33" s="123"/>
      <c r="AO33" s="119" t="s">
        <v>307</v>
      </c>
      <c r="AP33" s="119"/>
      <c r="AQ33" s="123"/>
      <c r="AR33" s="123" t="s">
        <v>307</v>
      </c>
      <c r="AS33" s="119"/>
      <c r="AT33" s="123" t="s">
        <v>307</v>
      </c>
      <c r="AU33" s="119"/>
      <c r="AV33" s="123"/>
      <c r="AW33" s="119" t="s">
        <v>307</v>
      </c>
      <c r="AX33" s="119"/>
      <c r="AY33" s="255">
        <v>15000</v>
      </c>
      <c r="AZ33" s="119" t="s">
        <v>307</v>
      </c>
      <c r="BA33" s="119"/>
      <c r="BB33" s="156"/>
    </row>
    <row r="34" spans="1:54" ht="77.349999999999994" customHeight="1" x14ac:dyDescent="0.3">
      <c r="A34" s="327"/>
      <c r="B34" s="328"/>
      <c r="C34" s="328"/>
      <c r="D34" s="128" t="s">
        <v>351</v>
      </c>
      <c r="E34" s="121">
        <f t="shared" ref="E34:E38" si="49">SUM(H34,K34,N34,Q34,T34,W34,Z34,AE34,AJ34,AO34,AT34,AY34)</f>
        <v>15074.4</v>
      </c>
      <c r="F34" s="121">
        <f>SUM(I34,L34,O34,R34,U34,X34,AA34,AF34,AK34,AP34,AU34,AZ34)</f>
        <v>74.400000000000006</v>
      </c>
      <c r="G34" s="123"/>
      <c r="H34" s="119" t="s">
        <v>307</v>
      </c>
      <c r="I34" s="119" t="s">
        <v>307</v>
      </c>
      <c r="J34" s="123"/>
      <c r="K34" s="119" t="s">
        <v>307</v>
      </c>
      <c r="L34" s="119" t="s">
        <v>307</v>
      </c>
      <c r="M34" s="119">
        <f t="shared" ref="M34" si="50">SUM(M41,M55)</f>
        <v>0</v>
      </c>
      <c r="N34" s="119" t="s">
        <v>307</v>
      </c>
      <c r="O34" s="119" t="s">
        <v>307</v>
      </c>
      <c r="P34" s="123"/>
      <c r="Q34" s="119">
        <v>74.400000000000006</v>
      </c>
      <c r="R34" s="119">
        <v>74.400000000000006</v>
      </c>
      <c r="S34" s="258">
        <v>1</v>
      </c>
      <c r="T34" s="119" t="s">
        <v>307</v>
      </c>
      <c r="U34" s="119" t="s">
        <v>307</v>
      </c>
      <c r="V34" s="123"/>
      <c r="W34" s="269" t="s">
        <v>307</v>
      </c>
      <c r="X34" s="269" t="s">
        <v>307</v>
      </c>
      <c r="Y34" s="271"/>
      <c r="Z34" s="119" t="s">
        <v>307</v>
      </c>
      <c r="AA34" s="119" t="s">
        <v>307</v>
      </c>
      <c r="AB34" s="123" t="s">
        <v>307</v>
      </c>
      <c r="AC34" s="119" t="s">
        <v>307</v>
      </c>
      <c r="AD34" s="119"/>
      <c r="AE34" s="123" t="s">
        <v>307</v>
      </c>
      <c r="AF34" s="119"/>
      <c r="AG34" s="123"/>
      <c r="AH34" s="119" t="s">
        <v>307</v>
      </c>
      <c r="AI34" s="119"/>
      <c r="AJ34" s="123" t="s">
        <v>307</v>
      </c>
      <c r="AK34" s="119" t="s">
        <v>307</v>
      </c>
      <c r="AL34" s="119" t="s">
        <v>307</v>
      </c>
      <c r="AM34" s="123" t="s">
        <v>307</v>
      </c>
      <c r="AN34" s="123"/>
      <c r="AO34" s="119" t="s">
        <v>307</v>
      </c>
      <c r="AP34" s="119"/>
      <c r="AQ34" s="123"/>
      <c r="AR34" s="123" t="s">
        <v>307</v>
      </c>
      <c r="AS34" s="119"/>
      <c r="AT34" s="123" t="s">
        <v>307</v>
      </c>
      <c r="AU34" s="119"/>
      <c r="AV34" s="123"/>
      <c r="AW34" s="119" t="s">
        <v>307</v>
      </c>
      <c r="AX34" s="119"/>
      <c r="AY34" s="255">
        <v>15000</v>
      </c>
      <c r="AZ34" s="119" t="s">
        <v>307</v>
      </c>
      <c r="BA34" s="119"/>
      <c r="BB34" s="156"/>
    </row>
    <row r="35" spans="1:54" ht="77.349999999999994" customHeight="1" x14ac:dyDescent="0.3">
      <c r="A35" s="347" t="s">
        <v>348</v>
      </c>
      <c r="B35" s="349" t="s">
        <v>349</v>
      </c>
      <c r="C35" s="349" t="s">
        <v>350</v>
      </c>
      <c r="D35" s="124" t="s">
        <v>41</v>
      </c>
      <c r="E35" s="121">
        <f t="shared" si="49"/>
        <v>74.400000000000006</v>
      </c>
      <c r="F35" s="121">
        <f t="shared" ref="F35:F38" si="51">SUM(I35,L35,O35,R35,U35,X35,AA35,AF35,AK35,AP35,AU35,AZ35)</f>
        <v>74.400000000000006</v>
      </c>
      <c r="G35" s="123"/>
      <c r="H35" s="119" t="s">
        <v>307</v>
      </c>
      <c r="I35" s="119" t="s">
        <v>307</v>
      </c>
      <c r="J35" s="123"/>
      <c r="K35" s="119" t="s">
        <v>307</v>
      </c>
      <c r="L35" s="119" t="s">
        <v>307</v>
      </c>
      <c r="M35" s="119">
        <f t="shared" ref="M35" si="52">SUM(M42,M56)</f>
        <v>0</v>
      </c>
      <c r="N35" s="119" t="s">
        <v>307</v>
      </c>
      <c r="O35" s="119" t="s">
        <v>307</v>
      </c>
      <c r="P35" s="123"/>
      <c r="Q35" s="119">
        <v>74.400000000000006</v>
      </c>
      <c r="R35" s="119">
        <v>74.400000000000006</v>
      </c>
      <c r="S35" s="258">
        <v>1</v>
      </c>
      <c r="T35" s="119" t="s">
        <v>307</v>
      </c>
      <c r="U35" s="119" t="s">
        <v>307</v>
      </c>
      <c r="V35" s="123"/>
      <c r="W35" s="269"/>
      <c r="X35" s="269"/>
      <c r="Y35" s="271"/>
      <c r="Z35" s="119"/>
      <c r="AA35" s="119"/>
      <c r="AB35" s="123"/>
      <c r="AC35" s="119"/>
      <c r="AD35" s="119"/>
      <c r="AE35" s="123"/>
      <c r="AF35" s="119"/>
      <c r="AG35" s="123"/>
      <c r="AH35" s="119"/>
      <c r="AI35" s="119"/>
      <c r="AJ35" s="123"/>
      <c r="AK35" s="119"/>
      <c r="AL35" s="119"/>
      <c r="AM35" s="123"/>
      <c r="AN35" s="123"/>
      <c r="AO35" s="119"/>
      <c r="AP35" s="119"/>
      <c r="AQ35" s="123"/>
      <c r="AR35" s="123"/>
      <c r="AS35" s="119"/>
      <c r="AT35" s="123"/>
      <c r="AU35" s="119"/>
      <c r="AV35" s="123"/>
      <c r="AW35" s="119"/>
      <c r="AX35" s="119"/>
      <c r="AY35" s="123"/>
      <c r="AZ35" s="119"/>
      <c r="BA35" s="119"/>
      <c r="BB35" s="241"/>
    </row>
    <row r="36" spans="1:54" ht="86.25" customHeight="1" thickBot="1" x14ac:dyDescent="0.35">
      <c r="A36" s="348"/>
      <c r="B36" s="350"/>
      <c r="C36" s="350"/>
      <c r="D36" s="152" t="s">
        <v>43</v>
      </c>
      <c r="E36" s="121">
        <f t="shared" si="49"/>
        <v>74.400000000000006</v>
      </c>
      <c r="F36" s="121">
        <f t="shared" si="51"/>
        <v>74.400000000000006</v>
      </c>
      <c r="G36" s="123"/>
      <c r="H36" s="119" t="s">
        <v>307</v>
      </c>
      <c r="I36" s="119" t="s">
        <v>307</v>
      </c>
      <c r="J36" s="123"/>
      <c r="K36" s="119" t="s">
        <v>307</v>
      </c>
      <c r="L36" s="119" t="s">
        <v>307</v>
      </c>
      <c r="M36" s="119">
        <f t="shared" ref="M36:M38" si="53">SUM(M43,M57)</f>
        <v>0</v>
      </c>
      <c r="N36" s="119" t="s">
        <v>307</v>
      </c>
      <c r="O36" s="119" t="s">
        <v>307</v>
      </c>
      <c r="P36" s="123"/>
      <c r="Q36" s="119">
        <v>74.400000000000006</v>
      </c>
      <c r="R36" s="119">
        <v>74.400000000000006</v>
      </c>
      <c r="S36" s="258">
        <v>1</v>
      </c>
      <c r="T36" s="119" t="s">
        <v>307</v>
      </c>
      <c r="U36" s="119" t="s">
        <v>307</v>
      </c>
      <c r="V36" s="123"/>
      <c r="W36" s="269"/>
      <c r="X36" s="269"/>
      <c r="Y36" s="271"/>
      <c r="Z36" s="119"/>
      <c r="AA36" s="119"/>
      <c r="AB36" s="123"/>
      <c r="AC36" s="119"/>
      <c r="AD36" s="119"/>
      <c r="AE36" s="123"/>
      <c r="AF36" s="119"/>
      <c r="AG36" s="123"/>
      <c r="AH36" s="119"/>
      <c r="AI36" s="119"/>
      <c r="AJ36" s="123"/>
      <c r="AK36" s="119"/>
      <c r="AL36" s="119"/>
      <c r="AM36" s="123"/>
      <c r="AN36" s="123"/>
      <c r="AO36" s="119"/>
      <c r="AP36" s="119"/>
      <c r="AQ36" s="123"/>
      <c r="AR36" s="123"/>
      <c r="AS36" s="119"/>
      <c r="AT36" s="123"/>
      <c r="AU36" s="119"/>
      <c r="AV36" s="123"/>
      <c r="AW36" s="119"/>
      <c r="AX36" s="119"/>
      <c r="AY36" s="123"/>
      <c r="AZ36" s="119"/>
      <c r="BA36" s="119"/>
      <c r="BB36" s="241"/>
    </row>
    <row r="37" spans="1:54" ht="183.8" customHeight="1" x14ac:dyDescent="0.3">
      <c r="A37" s="351" t="s">
        <v>373</v>
      </c>
      <c r="B37" s="353" t="s">
        <v>374</v>
      </c>
      <c r="C37" s="328" t="s">
        <v>302</v>
      </c>
      <c r="D37" s="124" t="s">
        <v>41</v>
      </c>
      <c r="E37" s="121">
        <f t="shared" si="49"/>
        <v>15000</v>
      </c>
      <c r="F37" s="121">
        <f t="shared" si="51"/>
        <v>0</v>
      </c>
      <c r="G37" s="123"/>
      <c r="H37" s="119" t="s">
        <v>307</v>
      </c>
      <c r="I37" s="119" t="s">
        <v>307</v>
      </c>
      <c r="J37" s="123"/>
      <c r="K37" s="119" t="s">
        <v>307</v>
      </c>
      <c r="L37" s="119" t="s">
        <v>307</v>
      </c>
      <c r="M37" s="119">
        <f t="shared" si="53"/>
        <v>0</v>
      </c>
      <c r="N37" s="119" t="s">
        <v>307</v>
      </c>
      <c r="O37" s="119" t="s">
        <v>307</v>
      </c>
      <c r="P37" s="123"/>
      <c r="Q37" s="119" t="s">
        <v>307</v>
      </c>
      <c r="R37" s="119" t="s">
        <v>307</v>
      </c>
      <c r="S37" s="123"/>
      <c r="T37" s="119" t="s">
        <v>307</v>
      </c>
      <c r="U37" s="119" t="s">
        <v>307</v>
      </c>
      <c r="V37" s="119"/>
      <c r="W37" s="269" t="s">
        <v>307</v>
      </c>
      <c r="X37" s="269" t="s">
        <v>307</v>
      </c>
      <c r="Y37" s="271"/>
      <c r="Z37" s="119" t="s">
        <v>307</v>
      </c>
      <c r="AA37" s="119" t="s">
        <v>307</v>
      </c>
      <c r="AB37" s="123"/>
      <c r="AC37" s="119" t="s">
        <v>307</v>
      </c>
      <c r="AD37" s="119"/>
      <c r="AE37" s="119" t="s">
        <v>307</v>
      </c>
      <c r="AF37" s="119" t="s">
        <v>307</v>
      </c>
      <c r="AG37" s="119" t="s">
        <v>307</v>
      </c>
      <c r="AH37" s="119" t="s">
        <v>307</v>
      </c>
      <c r="AI37" s="119"/>
      <c r="AJ37" s="123" t="s">
        <v>307</v>
      </c>
      <c r="AK37" s="119"/>
      <c r="AL37" s="119"/>
      <c r="AM37" s="123" t="s">
        <v>307</v>
      </c>
      <c r="AN37" s="123"/>
      <c r="AO37" s="119" t="s">
        <v>307</v>
      </c>
      <c r="AP37" s="119"/>
      <c r="AQ37" s="123"/>
      <c r="AR37" s="123" t="s">
        <v>307</v>
      </c>
      <c r="AS37" s="119"/>
      <c r="AT37" s="123" t="s">
        <v>307</v>
      </c>
      <c r="AU37" s="119"/>
      <c r="AV37" s="123"/>
      <c r="AW37" s="119" t="s">
        <v>307</v>
      </c>
      <c r="AX37" s="119"/>
      <c r="AY37" s="255">
        <v>15000</v>
      </c>
      <c r="AZ37" s="119"/>
      <c r="BA37" s="119"/>
      <c r="BB37" s="257"/>
    </row>
    <row r="38" spans="1:54" ht="86.25" customHeight="1" thickBot="1" x14ac:dyDescent="0.35">
      <c r="A38" s="352"/>
      <c r="B38" s="354"/>
      <c r="C38" s="328"/>
      <c r="D38" s="152" t="s">
        <v>43</v>
      </c>
      <c r="E38" s="121">
        <f t="shared" si="49"/>
        <v>15000</v>
      </c>
      <c r="F38" s="121">
        <f t="shared" si="51"/>
        <v>0</v>
      </c>
      <c r="G38" s="123"/>
      <c r="H38" s="119" t="s">
        <v>307</v>
      </c>
      <c r="I38" s="119" t="s">
        <v>307</v>
      </c>
      <c r="J38" s="123"/>
      <c r="K38" s="119" t="s">
        <v>307</v>
      </c>
      <c r="L38" s="119" t="s">
        <v>307</v>
      </c>
      <c r="M38" s="119">
        <f t="shared" si="53"/>
        <v>0</v>
      </c>
      <c r="N38" s="119" t="s">
        <v>307</v>
      </c>
      <c r="O38" s="119" t="s">
        <v>307</v>
      </c>
      <c r="P38" s="123"/>
      <c r="Q38" s="119" t="s">
        <v>307</v>
      </c>
      <c r="R38" s="119" t="s">
        <v>307</v>
      </c>
      <c r="S38" s="123"/>
      <c r="T38" s="119" t="s">
        <v>307</v>
      </c>
      <c r="U38" s="119" t="s">
        <v>307</v>
      </c>
      <c r="V38" s="119">
        <f t="shared" ref="V38" si="54">SUM(V45,V59)</f>
        <v>0</v>
      </c>
      <c r="W38" s="269" t="s">
        <v>307</v>
      </c>
      <c r="X38" s="269" t="s">
        <v>307</v>
      </c>
      <c r="Y38" s="271"/>
      <c r="Z38" s="119" t="s">
        <v>307</v>
      </c>
      <c r="AA38" s="119" t="s">
        <v>307</v>
      </c>
      <c r="AB38" s="123"/>
      <c r="AC38" s="119" t="s">
        <v>307</v>
      </c>
      <c r="AD38" s="119"/>
      <c r="AE38" s="119" t="s">
        <v>307</v>
      </c>
      <c r="AF38" s="119" t="s">
        <v>307</v>
      </c>
      <c r="AG38" s="119" t="s">
        <v>307</v>
      </c>
      <c r="AH38" s="119" t="s">
        <v>307</v>
      </c>
      <c r="AI38" s="119"/>
      <c r="AJ38" s="123" t="s">
        <v>307</v>
      </c>
      <c r="AK38" s="119"/>
      <c r="AL38" s="119"/>
      <c r="AM38" s="123" t="s">
        <v>307</v>
      </c>
      <c r="AN38" s="123"/>
      <c r="AO38" s="119" t="s">
        <v>307</v>
      </c>
      <c r="AP38" s="119"/>
      <c r="AQ38" s="123"/>
      <c r="AR38" s="123" t="s">
        <v>307</v>
      </c>
      <c r="AS38" s="119"/>
      <c r="AT38" s="123" t="s">
        <v>307</v>
      </c>
      <c r="AU38" s="119"/>
      <c r="AV38" s="123"/>
      <c r="AW38" s="119" t="s">
        <v>307</v>
      </c>
      <c r="AX38" s="119"/>
      <c r="AY38" s="255">
        <v>15000</v>
      </c>
      <c r="AZ38" s="119"/>
      <c r="BA38" s="119"/>
      <c r="BB38" s="257"/>
    </row>
    <row r="39" spans="1:54" ht="54.8" customHeight="1" x14ac:dyDescent="0.3">
      <c r="A39" s="327" t="s">
        <v>5</v>
      </c>
      <c r="B39" s="328" t="s">
        <v>303</v>
      </c>
      <c r="C39" s="328" t="s">
        <v>302</v>
      </c>
      <c r="D39" s="124" t="s">
        <v>41</v>
      </c>
      <c r="E39" s="121">
        <f t="shared" ref="E39:E40" si="55">SUM(H39,K39,N39,Q39,T39,W39,Z39,AE39,AJ39,AO39,AT39,AY39)</f>
        <v>0</v>
      </c>
      <c r="F39" s="121">
        <f t="shared" ref="F39:F40" si="56">SUM(I39,L39,O39,R39,U39,X39,AA39,AF39,AK39,AP39,AU39,AZ39)</f>
        <v>0</v>
      </c>
      <c r="G39" s="123"/>
      <c r="H39" s="119" t="s">
        <v>307</v>
      </c>
      <c r="I39" s="119" t="s">
        <v>307</v>
      </c>
      <c r="J39" s="123"/>
      <c r="K39" s="119" t="s">
        <v>307</v>
      </c>
      <c r="L39" s="119" t="s">
        <v>307</v>
      </c>
      <c r="M39" s="119">
        <f t="shared" ref="M39" si="57">SUM(M44,M58)</f>
        <v>0</v>
      </c>
      <c r="N39" s="119" t="s">
        <v>307</v>
      </c>
      <c r="O39" s="119" t="s">
        <v>307</v>
      </c>
      <c r="P39" s="123"/>
      <c r="Q39" s="119" t="s">
        <v>307</v>
      </c>
      <c r="R39" s="119" t="s">
        <v>307</v>
      </c>
      <c r="S39" s="123"/>
      <c r="T39" s="119" t="s">
        <v>307</v>
      </c>
      <c r="U39" s="119" t="s">
        <v>307</v>
      </c>
      <c r="V39" s="123"/>
      <c r="W39" s="269" t="s">
        <v>307</v>
      </c>
      <c r="X39" s="269" t="s">
        <v>307</v>
      </c>
      <c r="Y39" s="271"/>
      <c r="Z39" s="119" t="s">
        <v>307</v>
      </c>
      <c r="AA39" s="119" t="s">
        <v>307</v>
      </c>
      <c r="AB39" s="123" t="s">
        <v>307</v>
      </c>
      <c r="AC39" s="119" t="s">
        <v>307</v>
      </c>
      <c r="AD39" s="119"/>
      <c r="AE39" s="123" t="s">
        <v>307</v>
      </c>
      <c r="AF39" s="119"/>
      <c r="AG39" s="123"/>
      <c r="AH39" s="119" t="s">
        <v>307</v>
      </c>
      <c r="AI39" s="119"/>
      <c r="AJ39" s="123" t="s">
        <v>307</v>
      </c>
      <c r="AK39" s="119" t="s">
        <v>307</v>
      </c>
      <c r="AL39" s="119" t="s">
        <v>307</v>
      </c>
      <c r="AM39" s="123" t="s">
        <v>307</v>
      </c>
      <c r="AN39" s="123"/>
      <c r="AO39" s="119" t="s">
        <v>307</v>
      </c>
      <c r="AP39" s="119"/>
      <c r="AQ39" s="123"/>
      <c r="AR39" s="123" t="s">
        <v>307</v>
      </c>
      <c r="AS39" s="119"/>
      <c r="AT39" s="123" t="s">
        <v>307</v>
      </c>
      <c r="AU39" s="119"/>
      <c r="AV39" s="123"/>
      <c r="AW39" s="119" t="s">
        <v>307</v>
      </c>
      <c r="AX39" s="119"/>
      <c r="AY39" s="123" t="s">
        <v>307</v>
      </c>
      <c r="AZ39" s="119" t="s">
        <v>307</v>
      </c>
      <c r="BA39" s="119"/>
      <c r="BB39" s="156"/>
    </row>
    <row r="40" spans="1:54" ht="72.8" customHeight="1" x14ac:dyDescent="0.3">
      <c r="A40" s="327"/>
      <c r="B40" s="328"/>
      <c r="C40" s="328"/>
      <c r="D40" s="152" t="s">
        <v>43</v>
      </c>
      <c r="E40" s="121">
        <f t="shared" si="55"/>
        <v>0</v>
      </c>
      <c r="F40" s="121">
        <f t="shared" si="56"/>
        <v>0</v>
      </c>
      <c r="G40" s="123"/>
      <c r="H40" s="119" t="s">
        <v>307</v>
      </c>
      <c r="I40" s="119" t="s">
        <v>307</v>
      </c>
      <c r="J40" s="123"/>
      <c r="K40" s="119" t="s">
        <v>307</v>
      </c>
      <c r="L40" s="119" t="s">
        <v>307</v>
      </c>
      <c r="M40" s="119">
        <f t="shared" ref="M40" si="58">SUM(M45,M59)</f>
        <v>0</v>
      </c>
      <c r="N40" s="119" t="s">
        <v>307</v>
      </c>
      <c r="O40" s="119" t="s">
        <v>307</v>
      </c>
      <c r="P40" s="123"/>
      <c r="Q40" s="119" t="s">
        <v>307</v>
      </c>
      <c r="R40" s="119" t="s">
        <v>307</v>
      </c>
      <c r="S40" s="123"/>
      <c r="T40" s="119" t="s">
        <v>307</v>
      </c>
      <c r="U40" s="119" t="s">
        <v>307</v>
      </c>
      <c r="V40" s="123"/>
      <c r="W40" s="269" t="s">
        <v>307</v>
      </c>
      <c r="X40" s="269" t="s">
        <v>307</v>
      </c>
      <c r="Y40" s="271"/>
      <c r="Z40" s="119" t="s">
        <v>307</v>
      </c>
      <c r="AA40" s="119" t="s">
        <v>307</v>
      </c>
      <c r="AB40" s="123" t="s">
        <v>307</v>
      </c>
      <c r="AC40" s="119" t="s">
        <v>307</v>
      </c>
      <c r="AD40" s="119"/>
      <c r="AE40" s="123" t="s">
        <v>307</v>
      </c>
      <c r="AF40" s="119"/>
      <c r="AG40" s="123"/>
      <c r="AH40" s="119" t="s">
        <v>307</v>
      </c>
      <c r="AI40" s="119"/>
      <c r="AJ40" s="123" t="s">
        <v>307</v>
      </c>
      <c r="AK40" s="119" t="s">
        <v>307</v>
      </c>
      <c r="AL40" s="119" t="s">
        <v>307</v>
      </c>
      <c r="AM40" s="123" t="s">
        <v>307</v>
      </c>
      <c r="AN40" s="123"/>
      <c r="AO40" s="119" t="s">
        <v>307</v>
      </c>
      <c r="AP40" s="119"/>
      <c r="AQ40" s="123"/>
      <c r="AR40" s="123" t="s">
        <v>307</v>
      </c>
      <c r="AS40" s="119"/>
      <c r="AT40" s="123" t="s">
        <v>307</v>
      </c>
      <c r="AU40" s="119"/>
      <c r="AV40" s="123"/>
      <c r="AW40" s="119" t="s">
        <v>307</v>
      </c>
      <c r="AX40" s="119"/>
      <c r="AY40" s="123" t="s">
        <v>307</v>
      </c>
      <c r="AZ40" s="119" t="s">
        <v>307</v>
      </c>
      <c r="BA40" s="119"/>
      <c r="BB40" s="156"/>
    </row>
    <row r="41" spans="1:54" ht="34.9" customHeight="1" x14ac:dyDescent="0.3">
      <c r="A41" s="333"/>
      <c r="B41" s="335" t="s">
        <v>281</v>
      </c>
      <c r="C41" s="325"/>
      <c r="D41" s="124" t="s">
        <v>41</v>
      </c>
      <c r="E41" s="121">
        <f t="shared" ref="E41:E44" si="59">SUM(H41,K41,N41,Q41,T41,W41,Z41,AE41,AJ41,AO41,AT41,AY41)</f>
        <v>0</v>
      </c>
      <c r="F41" s="121">
        <f t="shared" ref="F41:F44" si="60">SUM(I41,L41,O41,R41,U41,X41,AA41,AF41,AK41,AP41,AU41,AZ41)</f>
        <v>0</v>
      </c>
      <c r="G41" s="122"/>
      <c r="H41" s="119" t="s">
        <v>307</v>
      </c>
      <c r="I41" s="119" t="s">
        <v>307</v>
      </c>
      <c r="J41" s="123"/>
      <c r="K41" s="119" t="s">
        <v>307</v>
      </c>
      <c r="L41" s="119" t="s">
        <v>307</v>
      </c>
      <c r="M41" s="119">
        <f t="shared" ref="M41" si="61">SUM(M46,M60)</f>
        <v>0</v>
      </c>
      <c r="N41" s="121"/>
      <c r="O41" s="121"/>
      <c r="P41" s="122"/>
      <c r="Q41" s="121"/>
      <c r="R41" s="121"/>
      <c r="S41" s="122"/>
      <c r="T41" s="121"/>
      <c r="U41" s="121"/>
      <c r="V41" s="122"/>
      <c r="W41" s="273"/>
      <c r="X41" s="273"/>
      <c r="Y41" s="274"/>
      <c r="Z41" s="121"/>
      <c r="AA41" s="121"/>
      <c r="AB41" s="122"/>
      <c r="AC41" s="122"/>
      <c r="AD41" s="122"/>
      <c r="AE41" s="121"/>
      <c r="AF41" s="121"/>
      <c r="AG41" s="122"/>
      <c r="AH41" s="122"/>
      <c r="AI41" s="122"/>
      <c r="AJ41" s="121"/>
      <c r="AK41" s="121"/>
      <c r="AL41" s="122"/>
      <c r="AM41" s="122"/>
      <c r="AN41" s="122"/>
      <c r="AO41" s="121"/>
      <c r="AP41" s="121"/>
      <c r="AQ41" s="122"/>
      <c r="AR41" s="122"/>
      <c r="AS41" s="122"/>
      <c r="AT41" s="121"/>
      <c r="AU41" s="121"/>
      <c r="AV41" s="122"/>
      <c r="AW41" s="122"/>
      <c r="AX41" s="122"/>
      <c r="AY41" s="121"/>
      <c r="AZ41" s="121"/>
      <c r="BA41" s="122"/>
      <c r="BB41" s="326"/>
    </row>
    <row r="42" spans="1:54" ht="34.9" customHeight="1" x14ac:dyDescent="0.3">
      <c r="A42" s="333"/>
      <c r="B42" s="335"/>
      <c r="C42" s="325"/>
      <c r="D42" s="128" t="s">
        <v>37</v>
      </c>
      <c r="E42" s="121">
        <f t="shared" si="59"/>
        <v>0</v>
      </c>
      <c r="F42" s="121">
        <f t="shared" si="60"/>
        <v>0</v>
      </c>
      <c r="G42" s="123"/>
      <c r="H42" s="119" t="s">
        <v>307</v>
      </c>
      <c r="I42" s="119" t="s">
        <v>307</v>
      </c>
      <c r="J42" s="123"/>
      <c r="K42" s="119" t="s">
        <v>307</v>
      </c>
      <c r="L42" s="119" t="s">
        <v>307</v>
      </c>
      <c r="M42" s="119">
        <f t="shared" ref="M42" si="62">SUM(M47,M61)</f>
        <v>0</v>
      </c>
      <c r="N42" s="119"/>
      <c r="O42" s="119"/>
      <c r="P42" s="123"/>
      <c r="Q42" s="119"/>
      <c r="R42" s="119"/>
      <c r="S42" s="123"/>
      <c r="T42" s="119"/>
      <c r="U42" s="119"/>
      <c r="V42" s="123"/>
      <c r="W42" s="269"/>
      <c r="X42" s="269"/>
      <c r="Y42" s="271"/>
      <c r="Z42" s="119"/>
      <c r="AA42" s="119"/>
      <c r="AB42" s="123"/>
      <c r="AC42" s="123"/>
      <c r="AD42" s="123"/>
      <c r="AE42" s="119"/>
      <c r="AF42" s="119"/>
      <c r="AG42" s="123"/>
      <c r="AH42" s="123"/>
      <c r="AI42" s="123"/>
      <c r="AJ42" s="119"/>
      <c r="AK42" s="119"/>
      <c r="AL42" s="123"/>
      <c r="AM42" s="123"/>
      <c r="AN42" s="123"/>
      <c r="AO42" s="119"/>
      <c r="AP42" s="119"/>
      <c r="AQ42" s="123"/>
      <c r="AR42" s="123"/>
      <c r="AS42" s="123"/>
      <c r="AT42" s="119"/>
      <c r="AU42" s="119"/>
      <c r="AV42" s="123"/>
      <c r="AW42" s="123"/>
      <c r="AX42" s="123"/>
      <c r="AY42" s="119"/>
      <c r="AZ42" s="119"/>
      <c r="BA42" s="123"/>
      <c r="BB42" s="326"/>
    </row>
    <row r="43" spans="1:54" ht="34.9" customHeight="1" x14ac:dyDescent="0.3">
      <c r="A43" s="333"/>
      <c r="B43" s="335"/>
      <c r="C43" s="325"/>
      <c r="D43" s="128" t="s">
        <v>2</v>
      </c>
      <c r="E43" s="121">
        <f t="shared" si="59"/>
        <v>0</v>
      </c>
      <c r="F43" s="121">
        <f t="shared" si="60"/>
        <v>0</v>
      </c>
      <c r="G43" s="123"/>
      <c r="H43" s="119" t="s">
        <v>307</v>
      </c>
      <c r="I43" s="119" t="s">
        <v>307</v>
      </c>
      <c r="J43" s="123"/>
      <c r="K43" s="119" t="s">
        <v>307</v>
      </c>
      <c r="L43" s="119" t="s">
        <v>307</v>
      </c>
      <c r="M43" s="119">
        <f t="shared" ref="M43" si="63">SUM(M48,M62)</f>
        <v>0</v>
      </c>
      <c r="N43" s="119"/>
      <c r="O43" s="119"/>
      <c r="P43" s="123"/>
      <c r="Q43" s="119"/>
      <c r="R43" s="119"/>
      <c r="S43" s="123"/>
      <c r="T43" s="119"/>
      <c r="U43" s="119"/>
      <c r="V43" s="123"/>
      <c r="W43" s="269"/>
      <c r="X43" s="269"/>
      <c r="Y43" s="271"/>
      <c r="Z43" s="119"/>
      <c r="AA43" s="119"/>
      <c r="AB43" s="123"/>
      <c r="AC43" s="123"/>
      <c r="AD43" s="123"/>
      <c r="AE43" s="119"/>
      <c r="AF43" s="119"/>
      <c r="AG43" s="123"/>
      <c r="AH43" s="123"/>
      <c r="AI43" s="123"/>
      <c r="AJ43" s="119"/>
      <c r="AK43" s="119"/>
      <c r="AL43" s="123"/>
      <c r="AM43" s="123"/>
      <c r="AN43" s="123"/>
      <c r="AO43" s="119"/>
      <c r="AP43" s="119"/>
      <c r="AQ43" s="123"/>
      <c r="AR43" s="123"/>
      <c r="AS43" s="123"/>
      <c r="AT43" s="119"/>
      <c r="AU43" s="119"/>
      <c r="AV43" s="123"/>
      <c r="AW43" s="123"/>
      <c r="AX43" s="123"/>
      <c r="AY43" s="119"/>
      <c r="AZ43" s="119"/>
      <c r="BA43" s="123"/>
      <c r="BB43" s="326"/>
    </row>
    <row r="44" spans="1:54" ht="17.25" customHeight="1" x14ac:dyDescent="0.3">
      <c r="A44" s="333"/>
      <c r="B44" s="335"/>
      <c r="C44" s="325"/>
      <c r="D44" s="152" t="s">
        <v>43</v>
      </c>
      <c r="E44" s="121">
        <f t="shared" si="59"/>
        <v>0</v>
      </c>
      <c r="F44" s="121">
        <f t="shared" si="60"/>
        <v>0</v>
      </c>
      <c r="G44" s="123"/>
      <c r="H44" s="119" t="s">
        <v>307</v>
      </c>
      <c r="I44" s="119" t="s">
        <v>307</v>
      </c>
      <c r="J44" s="123"/>
      <c r="K44" s="119" t="s">
        <v>307</v>
      </c>
      <c r="L44" s="119" t="s">
        <v>307</v>
      </c>
      <c r="M44" s="119">
        <f t="shared" ref="M44" si="64">SUM(M49,M63)</f>
        <v>0</v>
      </c>
      <c r="N44" s="119"/>
      <c r="O44" s="119"/>
      <c r="P44" s="123"/>
      <c r="Q44" s="119"/>
      <c r="R44" s="119"/>
      <c r="S44" s="123"/>
      <c r="T44" s="119"/>
      <c r="U44" s="119"/>
      <c r="V44" s="123"/>
      <c r="W44" s="269"/>
      <c r="X44" s="269"/>
      <c r="Y44" s="271"/>
      <c r="Z44" s="119"/>
      <c r="AA44" s="119"/>
      <c r="AB44" s="123"/>
      <c r="AC44" s="123"/>
      <c r="AD44" s="123"/>
      <c r="AE44" s="119"/>
      <c r="AF44" s="119"/>
      <c r="AG44" s="123"/>
      <c r="AH44" s="123"/>
      <c r="AI44" s="123"/>
      <c r="AJ44" s="119"/>
      <c r="AK44" s="119"/>
      <c r="AL44" s="123"/>
      <c r="AM44" s="123"/>
      <c r="AN44" s="123"/>
      <c r="AO44" s="119"/>
      <c r="AP44" s="119"/>
      <c r="AQ44" s="123"/>
      <c r="AR44" s="123"/>
      <c r="AS44" s="123"/>
      <c r="AT44" s="119"/>
      <c r="AU44" s="119"/>
      <c r="AV44" s="123"/>
      <c r="AW44" s="123"/>
      <c r="AX44" s="123"/>
      <c r="AY44" s="119"/>
      <c r="AZ44" s="119"/>
      <c r="BA44" s="123"/>
      <c r="BB44" s="326"/>
    </row>
    <row r="45" spans="1:54" ht="34.9" customHeight="1" x14ac:dyDescent="0.3">
      <c r="A45" s="333"/>
      <c r="B45" s="335"/>
      <c r="C45" s="325"/>
      <c r="D45" s="163" t="s">
        <v>270</v>
      </c>
      <c r="E45" s="121">
        <f>SUM(H45,K45,N45,Q45,T45,W45,Z45,AE45,AJ45,AO45,AT45,AY45)</f>
        <v>0</v>
      </c>
      <c r="F45" s="121">
        <f>SUM(I45,L45,O45,R45,U45,X45,AA45,AF45,AK45,AP45,AU45,AZ45)</f>
        <v>0</v>
      </c>
      <c r="G45" s="123"/>
      <c r="H45" s="119" t="s">
        <v>307</v>
      </c>
      <c r="I45" s="119" t="s">
        <v>307</v>
      </c>
      <c r="J45" s="123"/>
      <c r="K45" s="119" t="s">
        <v>307</v>
      </c>
      <c r="L45" s="119" t="s">
        <v>307</v>
      </c>
      <c r="M45" s="119">
        <f t="shared" ref="M45" si="65">SUM(M50,M64)</f>
        <v>0</v>
      </c>
      <c r="N45" s="119"/>
      <c r="O45" s="119"/>
      <c r="P45" s="123"/>
      <c r="Q45" s="119"/>
      <c r="R45" s="119"/>
      <c r="S45" s="123"/>
      <c r="T45" s="119"/>
      <c r="U45" s="119"/>
      <c r="V45" s="123"/>
      <c r="W45" s="269"/>
      <c r="X45" s="269"/>
      <c r="Y45" s="271"/>
      <c r="Z45" s="119"/>
      <c r="AA45" s="119"/>
      <c r="AB45" s="123"/>
      <c r="AC45" s="123"/>
      <c r="AD45" s="123"/>
      <c r="AE45" s="119"/>
      <c r="AF45" s="119"/>
      <c r="AG45" s="123"/>
      <c r="AH45" s="123"/>
      <c r="AI45" s="123"/>
      <c r="AJ45" s="119"/>
      <c r="AK45" s="119"/>
      <c r="AL45" s="123"/>
      <c r="AM45" s="123"/>
      <c r="AN45" s="123"/>
      <c r="AO45" s="119"/>
      <c r="AP45" s="119"/>
      <c r="AQ45" s="123"/>
      <c r="AR45" s="123"/>
      <c r="AS45" s="123"/>
      <c r="AT45" s="119"/>
      <c r="AU45" s="119"/>
      <c r="AV45" s="123"/>
      <c r="AW45" s="123"/>
      <c r="AX45" s="123"/>
      <c r="AY45" s="119"/>
      <c r="AZ45" s="119"/>
      <c r="BA45" s="123"/>
      <c r="BB45" s="326"/>
    </row>
    <row r="46" spans="1:54" ht="15.05" customHeight="1" x14ac:dyDescent="0.3">
      <c r="A46" s="324" t="s">
        <v>261</v>
      </c>
      <c r="B46" s="324"/>
      <c r="C46" s="324"/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4"/>
      <c r="W46" s="324"/>
      <c r="X46" s="324"/>
      <c r="Y46" s="324"/>
      <c r="Z46" s="324"/>
      <c r="AA46" s="324"/>
      <c r="AB46" s="324"/>
      <c r="AC46" s="324"/>
      <c r="AD46" s="324"/>
      <c r="AE46" s="324"/>
      <c r="AF46" s="324"/>
      <c r="AG46" s="324"/>
      <c r="AH46" s="324"/>
      <c r="AI46" s="324"/>
      <c r="AJ46" s="324"/>
      <c r="AK46" s="324"/>
      <c r="AL46" s="324"/>
      <c r="AM46" s="324"/>
      <c r="AN46" s="324"/>
      <c r="AO46" s="324"/>
      <c r="AP46" s="324"/>
      <c r="AQ46" s="324"/>
      <c r="AR46" s="324"/>
      <c r="AS46" s="324"/>
      <c r="AT46" s="324"/>
      <c r="AU46" s="324"/>
      <c r="AV46" s="324"/>
      <c r="AW46" s="324"/>
      <c r="AX46" s="324"/>
      <c r="AY46" s="324"/>
      <c r="AZ46" s="324"/>
      <c r="BA46" s="324"/>
      <c r="BB46" s="324"/>
    </row>
    <row r="47" spans="1:54" ht="18.8" customHeight="1" x14ac:dyDescent="0.3">
      <c r="A47" s="325" t="s">
        <v>304</v>
      </c>
      <c r="B47" s="325"/>
      <c r="C47" s="325"/>
      <c r="D47" s="124" t="s">
        <v>41</v>
      </c>
      <c r="E47" s="121">
        <f>SUM(H47,K47,N47,Q47,T47,W47,Z47,AE47,AJ47,AO47,AT47,AY47)</f>
        <v>15170.9</v>
      </c>
      <c r="F47" s="121">
        <f>SUM(I47,L47,O47,R47,U47,X47,AA47,AF47,AK47,AP47,AU47,AZ47)</f>
        <v>74.400000000000006</v>
      </c>
      <c r="G47" s="254">
        <f>F47/E47*100</f>
        <v>0.49041256616285128</v>
      </c>
      <c r="H47" s="121">
        <f>H48</f>
        <v>0</v>
      </c>
      <c r="I47" s="121">
        <f t="shared" ref="I47:AZ53" si="66">I48</f>
        <v>0</v>
      </c>
      <c r="J47" s="121"/>
      <c r="K47" s="121">
        <f t="shared" si="66"/>
        <v>0</v>
      </c>
      <c r="L47" s="121">
        <f t="shared" si="66"/>
        <v>0</v>
      </c>
      <c r="M47" s="121">
        <f t="shared" si="66"/>
        <v>0</v>
      </c>
      <c r="N47" s="121">
        <f t="shared" si="66"/>
        <v>0</v>
      </c>
      <c r="O47" s="121">
        <f t="shared" si="66"/>
        <v>0</v>
      </c>
      <c r="P47" s="121"/>
      <c r="Q47" s="121">
        <v>74.400000000000006</v>
      </c>
      <c r="R47" s="121">
        <v>74.400000000000006</v>
      </c>
      <c r="S47" s="121"/>
      <c r="T47" s="119" t="s">
        <v>307</v>
      </c>
      <c r="U47" s="121">
        <f t="shared" si="66"/>
        <v>0</v>
      </c>
      <c r="V47" s="121"/>
      <c r="W47" s="273">
        <f t="shared" si="66"/>
        <v>0</v>
      </c>
      <c r="X47" s="273">
        <f t="shared" si="66"/>
        <v>0</v>
      </c>
      <c r="Y47" s="273"/>
      <c r="Z47" s="121">
        <f t="shared" si="66"/>
        <v>96.5</v>
      </c>
      <c r="AA47" s="121">
        <f t="shared" si="66"/>
        <v>0</v>
      </c>
      <c r="AB47" s="121">
        <f t="shared" si="66"/>
        <v>0</v>
      </c>
      <c r="AC47" s="121">
        <f t="shared" si="66"/>
        <v>0</v>
      </c>
      <c r="AD47" s="121"/>
      <c r="AE47" s="121">
        <f t="shared" si="66"/>
        <v>0</v>
      </c>
      <c r="AF47" s="121">
        <f t="shared" si="66"/>
        <v>0</v>
      </c>
      <c r="AG47" s="121">
        <f t="shared" si="66"/>
        <v>0</v>
      </c>
      <c r="AH47" s="121">
        <f t="shared" si="66"/>
        <v>0</v>
      </c>
      <c r="AI47" s="121"/>
      <c r="AJ47" s="121">
        <f t="shared" si="66"/>
        <v>0</v>
      </c>
      <c r="AK47" s="121">
        <f t="shared" si="66"/>
        <v>0</v>
      </c>
      <c r="AL47" s="121">
        <f t="shared" si="66"/>
        <v>0</v>
      </c>
      <c r="AM47" s="121">
        <f t="shared" si="66"/>
        <v>0</v>
      </c>
      <c r="AN47" s="121"/>
      <c r="AO47" s="121">
        <f t="shared" si="66"/>
        <v>0</v>
      </c>
      <c r="AP47" s="121">
        <f t="shared" si="66"/>
        <v>0</v>
      </c>
      <c r="AQ47" s="121">
        <f t="shared" si="66"/>
        <v>0</v>
      </c>
      <c r="AR47" s="121">
        <f t="shared" si="66"/>
        <v>0</v>
      </c>
      <c r="AS47" s="121"/>
      <c r="AT47" s="121">
        <f t="shared" si="66"/>
        <v>0</v>
      </c>
      <c r="AU47" s="121">
        <f t="shared" si="66"/>
        <v>0</v>
      </c>
      <c r="AV47" s="121">
        <f t="shared" si="66"/>
        <v>0</v>
      </c>
      <c r="AW47" s="121">
        <f t="shared" si="66"/>
        <v>0</v>
      </c>
      <c r="AX47" s="121"/>
      <c r="AY47" s="253">
        <f>AY48+AY49</f>
        <v>15000</v>
      </c>
      <c r="AZ47" s="121">
        <f t="shared" si="66"/>
        <v>0</v>
      </c>
      <c r="BA47" s="121"/>
      <c r="BB47" s="326"/>
    </row>
    <row r="48" spans="1:54" ht="32.25" customHeight="1" x14ac:dyDescent="0.3">
      <c r="A48" s="325"/>
      <c r="B48" s="325"/>
      <c r="C48" s="325"/>
      <c r="D48" s="128" t="s">
        <v>2</v>
      </c>
      <c r="E48" s="119">
        <f>SUM(H48,K48,N48,Q48,T48,W48,Z48,AE48,AJ48,AO48,AT48,AY48)</f>
        <v>96.5</v>
      </c>
      <c r="F48" s="121">
        <f>SUM(I48,L48,O48,R48,U48,X48,AA48,AF48,AK48,AP48,AU48,AZ48)</f>
        <v>0</v>
      </c>
      <c r="G48" s="254"/>
      <c r="H48" s="121">
        <f>SUM(H32)</f>
        <v>0</v>
      </c>
      <c r="I48" s="121">
        <f t="shared" ref="I48:AZ48" si="67">SUM(I32)</f>
        <v>0</v>
      </c>
      <c r="J48" s="121"/>
      <c r="K48" s="121">
        <f t="shared" si="67"/>
        <v>0</v>
      </c>
      <c r="L48" s="121">
        <f t="shared" si="67"/>
        <v>0</v>
      </c>
      <c r="M48" s="121">
        <f t="shared" si="66"/>
        <v>0</v>
      </c>
      <c r="N48" s="121">
        <f t="shared" si="67"/>
        <v>0</v>
      </c>
      <c r="O48" s="121">
        <f t="shared" si="67"/>
        <v>0</v>
      </c>
      <c r="P48" s="121"/>
      <c r="Q48" s="121">
        <f t="shared" si="67"/>
        <v>0</v>
      </c>
      <c r="R48" s="121">
        <f t="shared" si="67"/>
        <v>0</v>
      </c>
      <c r="S48" s="121"/>
      <c r="T48" s="119">
        <f t="shared" si="67"/>
        <v>0</v>
      </c>
      <c r="U48" s="121">
        <f t="shared" si="67"/>
        <v>0</v>
      </c>
      <c r="V48" s="121"/>
      <c r="W48" s="269">
        <f>SUM(W32)</f>
        <v>0</v>
      </c>
      <c r="X48" s="273">
        <f t="shared" si="67"/>
        <v>0</v>
      </c>
      <c r="Y48" s="273"/>
      <c r="Z48" s="121">
        <f>SUM(Z32)</f>
        <v>96.5</v>
      </c>
      <c r="AA48" s="121">
        <f t="shared" si="67"/>
        <v>0</v>
      </c>
      <c r="AB48" s="121">
        <f t="shared" si="67"/>
        <v>0</v>
      </c>
      <c r="AC48" s="121">
        <f t="shared" si="67"/>
        <v>0</v>
      </c>
      <c r="AD48" s="121"/>
      <c r="AE48" s="121">
        <f t="shared" si="67"/>
        <v>0</v>
      </c>
      <c r="AF48" s="121">
        <f t="shared" si="67"/>
        <v>0</v>
      </c>
      <c r="AG48" s="121">
        <f t="shared" si="67"/>
        <v>0</v>
      </c>
      <c r="AH48" s="121">
        <f t="shared" si="67"/>
        <v>0</v>
      </c>
      <c r="AI48" s="121"/>
      <c r="AJ48" s="121">
        <f t="shared" si="67"/>
        <v>0</v>
      </c>
      <c r="AK48" s="121">
        <f t="shared" si="67"/>
        <v>0</v>
      </c>
      <c r="AL48" s="121">
        <f t="shared" si="67"/>
        <v>0</v>
      </c>
      <c r="AM48" s="121">
        <f t="shared" si="67"/>
        <v>0</v>
      </c>
      <c r="AN48" s="121"/>
      <c r="AO48" s="121">
        <f t="shared" si="67"/>
        <v>0</v>
      </c>
      <c r="AP48" s="121">
        <f t="shared" si="67"/>
        <v>0</v>
      </c>
      <c r="AQ48" s="121">
        <f t="shared" si="67"/>
        <v>0</v>
      </c>
      <c r="AR48" s="121">
        <f t="shared" si="67"/>
        <v>0</v>
      </c>
      <c r="AS48" s="121"/>
      <c r="AT48" s="121">
        <f t="shared" si="67"/>
        <v>0</v>
      </c>
      <c r="AU48" s="121">
        <f t="shared" si="67"/>
        <v>0</v>
      </c>
      <c r="AV48" s="121">
        <f t="shared" si="67"/>
        <v>0</v>
      </c>
      <c r="AW48" s="121">
        <f t="shared" si="67"/>
        <v>0</v>
      </c>
      <c r="AX48" s="121"/>
      <c r="AY48" s="121">
        <f>SUM(AY32)</f>
        <v>0</v>
      </c>
      <c r="AZ48" s="121">
        <f t="shared" si="67"/>
        <v>0</v>
      </c>
      <c r="BA48" s="121"/>
      <c r="BB48" s="326"/>
    </row>
    <row r="49" spans="1:54" ht="16.45" customHeight="1" x14ac:dyDescent="0.3">
      <c r="A49" s="325"/>
      <c r="B49" s="325"/>
      <c r="C49" s="325"/>
      <c r="D49" s="152" t="s">
        <v>43</v>
      </c>
      <c r="E49" s="119">
        <f>SUM(H49,K49,N49,Q49,T49,W49,Z49,AE49,AJ49,AO49,AT49,AY49,)</f>
        <v>15074.4</v>
      </c>
      <c r="F49" s="119">
        <f t="shared" ref="F49:F51" si="68">SUM(I49,L49,O49,R49,U49,X49,AA49,AF49,AK49,AP49,AU49,AZ49)</f>
        <v>74.400000000000006</v>
      </c>
      <c r="G49" s="254">
        <f t="shared" ref="G49" si="69">F49/E49*100</f>
        <v>0.49355198216844454</v>
      </c>
      <c r="H49" s="119" t="s">
        <v>307</v>
      </c>
      <c r="I49" s="119" t="s">
        <v>307</v>
      </c>
      <c r="J49" s="123"/>
      <c r="K49" s="119" t="s">
        <v>307</v>
      </c>
      <c r="L49" s="119" t="s">
        <v>307</v>
      </c>
      <c r="M49" s="121">
        <f t="shared" si="66"/>
        <v>0</v>
      </c>
      <c r="N49" s="119" t="s">
        <v>307</v>
      </c>
      <c r="O49" s="119" t="s">
        <v>307</v>
      </c>
      <c r="P49" s="123"/>
      <c r="Q49" s="119">
        <v>74.400000000000006</v>
      </c>
      <c r="R49" s="119">
        <v>74.400000000000006</v>
      </c>
      <c r="S49" s="123"/>
      <c r="T49" s="119" t="s">
        <v>307</v>
      </c>
      <c r="U49" s="119" t="s">
        <v>307</v>
      </c>
      <c r="V49" s="123"/>
      <c r="W49" s="269"/>
      <c r="X49" s="269"/>
      <c r="Y49" s="271"/>
      <c r="Z49" s="119"/>
      <c r="AA49" s="119"/>
      <c r="AB49" s="123"/>
      <c r="AC49" s="123"/>
      <c r="AD49" s="123"/>
      <c r="AE49" s="119"/>
      <c r="AF49" s="119"/>
      <c r="AG49" s="123"/>
      <c r="AH49" s="123"/>
      <c r="AI49" s="123"/>
      <c r="AJ49" s="119"/>
      <c r="AK49" s="119"/>
      <c r="AL49" s="123"/>
      <c r="AM49" s="123"/>
      <c r="AN49" s="123"/>
      <c r="AO49" s="119"/>
      <c r="AP49" s="119"/>
      <c r="AQ49" s="123"/>
      <c r="AR49" s="123"/>
      <c r="AS49" s="123"/>
      <c r="AT49" s="119"/>
      <c r="AU49" s="119"/>
      <c r="AV49" s="123"/>
      <c r="AW49" s="123"/>
      <c r="AX49" s="123"/>
      <c r="AY49" s="255">
        <f>AY34</f>
        <v>15000</v>
      </c>
      <c r="AZ49" s="123"/>
      <c r="BA49" s="123"/>
      <c r="BB49" s="326"/>
    </row>
    <row r="50" spans="1:54" ht="18.8" customHeight="1" x14ac:dyDescent="0.3">
      <c r="A50" s="325" t="s">
        <v>305</v>
      </c>
      <c r="B50" s="325"/>
      <c r="C50" s="325"/>
      <c r="D50" s="120" t="s">
        <v>41</v>
      </c>
      <c r="E50" s="121">
        <f t="shared" ref="E50:E51" si="70">SUM(H50,K50,N50,Q50,T50,W50,Z50,AE50,AJ50,AO50,AT50,AY50)</f>
        <v>22.6</v>
      </c>
      <c r="F50" s="121">
        <f t="shared" si="68"/>
        <v>0</v>
      </c>
      <c r="G50" s="122"/>
      <c r="H50" s="121">
        <f>H51</f>
        <v>0</v>
      </c>
      <c r="I50" s="121">
        <f t="shared" ref="I50:AZ50" si="71">I51</f>
        <v>0</v>
      </c>
      <c r="J50" s="121"/>
      <c r="K50" s="121">
        <f t="shared" si="71"/>
        <v>0</v>
      </c>
      <c r="L50" s="121">
        <f t="shared" si="71"/>
        <v>0</v>
      </c>
      <c r="M50" s="121">
        <f t="shared" si="66"/>
        <v>0</v>
      </c>
      <c r="N50" s="121">
        <f t="shared" si="71"/>
        <v>0</v>
      </c>
      <c r="O50" s="121">
        <f t="shared" si="71"/>
        <v>0</v>
      </c>
      <c r="P50" s="121"/>
      <c r="Q50" s="121">
        <f t="shared" si="71"/>
        <v>0</v>
      </c>
      <c r="R50" s="121">
        <f t="shared" si="71"/>
        <v>0</v>
      </c>
      <c r="S50" s="121"/>
      <c r="T50" s="121">
        <f t="shared" si="71"/>
        <v>0</v>
      </c>
      <c r="U50" s="121">
        <f t="shared" si="71"/>
        <v>0</v>
      </c>
      <c r="V50" s="121"/>
      <c r="W50" s="273">
        <f t="shared" si="71"/>
        <v>0</v>
      </c>
      <c r="X50" s="273">
        <f t="shared" si="71"/>
        <v>0</v>
      </c>
      <c r="Y50" s="273"/>
      <c r="Z50" s="121">
        <f t="shared" si="71"/>
        <v>22.6</v>
      </c>
      <c r="AA50" s="121">
        <f t="shared" si="71"/>
        <v>0</v>
      </c>
      <c r="AB50" s="121">
        <f t="shared" si="71"/>
        <v>0</v>
      </c>
      <c r="AC50" s="121">
        <f t="shared" si="71"/>
        <v>0</v>
      </c>
      <c r="AD50" s="121"/>
      <c r="AE50" s="121">
        <f t="shared" si="71"/>
        <v>0</v>
      </c>
      <c r="AF50" s="121">
        <f t="shared" si="71"/>
        <v>0</v>
      </c>
      <c r="AG50" s="121">
        <f t="shared" si="71"/>
        <v>0</v>
      </c>
      <c r="AH50" s="121">
        <f t="shared" si="71"/>
        <v>0</v>
      </c>
      <c r="AI50" s="121"/>
      <c r="AJ50" s="121">
        <f t="shared" si="71"/>
        <v>0</v>
      </c>
      <c r="AK50" s="121">
        <f t="shared" si="71"/>
        <v>0</v>
      </c>
      <c r="AL50" s="121">
        <f t="shared" si="71"/>
        <v>0</v>
      </c>
      <c r="AM50" s="121">
        <f t="shared" si="71"/>
        <v>0</v>
      </c>
      <c r="AN50" s="121"/>
      <c r="AO50" s="121">
        <f t="shared" si="71"/>
        <v>0</v>
      </c>
      <c r="AP50" s="121">
        <f t="shared" si="71"/>
        <v>0</v>
      </c>
      <c r="AQ50" s="121">
        <f t="shared" si="71"/>
        <v>0</v>
      </c>
      <c r="AR50" s="121">
        <f t="shared" si="71"/>
        <v>0</v>
      </c>
      <c r="AS50" s="121"/>
      <c r="AT50" s="121">
        <f t="shared" si="71"/>
        <v>0</v>
      </c>
      <c r="AU50" s="121">
        <f t="shared" si="71"/>
        <v>0</v>
      </c>
      <c r="AV50" s="121">
        <f t="shared" si="71"/>
        <v>0</v>
      </c>
      <c r="AW50" s="121">
        <f t="shared" si="71"/>
        <v>0</v>
      </c>
      <c r="AX50" s="121"/>
      <c r="AY50" s="121">
        <f t="shared" si="71"/>
        <v>0</v>
      </c>
      <c r="AZ50" s="121">
        <f t="shared" si="71"/>
        <v>0</v>
      </c>
      <c r="BA50" s="121"/>
      <c r="BB50" s="326"/>
    </row>
    <row r="51" spans="1:54" ht="15.05" customHeight="1" x14ac:dyDescent="0.3">
      <c r="A51" s="325"/>
      <c r="B51" s="325"/>
      <c r="C51" s="325"/>
      <c r="D51" s="152" t="s">
        <v>43</v>
      </c>
      <c r="E51" s="119">
        <f t="shared" si="70"/>
        <v>22.6</v>
      </c>
      <c r="F51" s="121">
        <f t="shared" si="68"/>
        <v>0</v>
      </c>
      <c r="G51" s="123"/>
      <c r="H51" s="119">
        <f>SUM(H28)</f>
        <v>0</v>
      </c>
      <c r="I51" s="119">
        <f t="shared" ref="I51:AZ51" si="72">SUM(I28)</f>
        <v>0</v>
      </c>
      <c r="J51" s="119"/>
      <c r="K51" s="119">
        <f t="shared" si="72"/>
        <v>0</v>
      </c>
      <c r="L51" s="119">
        <f t="shared" si="72"/>
        <v>0</v>
      </c>
      <c r="M51" s="121">
        <f t="shared" si="66"/>
        <v>0</v>
      </c>
      <c r="N51" s="119">
        <f t="shared" si="72"/>
        <v>0</v>
      </c>
      <c r="O51" s="119">
        <f t="shared" si="72"/>
        <v>0</v>
      </c>
      <c r="P51" s="119"/>
      <c r="Q51" s="119">
        <f t="shared" si="72"/>
        <v>0</v>
      </c>
      <c r="R51" s="119">
        <f t="shared" si="72"/>
        <v>0</v>
      </c>
      <c r="S51" s="119"/>
      <c r="T51" s="119">
        <f t="shared" si="72"/>
        <v>0</v>
      </c>
      <c r="U51" s="119">
        <f t="shared" si="72"/>
        <v>0</v>
      </c>
      <c r="V51" s="119"/>
      <c r="W51" s="269">
        <f>SUM(W28)</f>
        <v>0</v>
      </c>
      <c r="X51" s="269">
        <f t="shared" si="72"/>
        <v>0</v>
      </c>
      <c r="Y51" s="269"/>
      <c r="Z51" s="119">
        <f>SUM(Z28)</f>
        <v>22.6</v>
      </c>
      <c r="AA51" s="119">
        <f t="shared" si="72"/>
        <v>0</v>
      </c>
      <c r="AB51" s="119">
        <f t="shared" si="72"/>
        <v>0</v>
      </c>
      <c r="AC51" s="119">
        <f t="shared" si="72"/>
        <v>0</v>
      </c>
      <c r="AD51" s="119"/>
      <c r="AE51" s="119">
        <f t="shared" si="72"/>
        <v>0</v>
      </c>
      <c r="AF51" s="119">
        <f t="shared" si="72"/>
        <v>0</v>
      </c>
      <c r="AG51" s="119">
        <f t="shared" si="72"/>
        <v>0</v>
      </c>
      <c r="AH51" s="119">
        <f t="shared" si="72"/>
        <v>0</v>
      </c>
      <c r="AI51" s="119"/>
      <c r="AJ51" s="119">
        <f t="shared" si="72"/>
        <v>0</v>
      </c>
      <c r="AK51" s="119">
        <f t="shared" si="72"/>
        <v>0</v>
      </c>
      <c r="AL51" s="119">
        <f t="shared" si="72"/>
        <v>0</v>
      </c>
      <c r="AM51" s="119">
        <f t="shared" si="72"/>
        <v>0</v>
      </c>
      <c r="AN51" s="119"/>
      <c r="AO51" s="119">
        <f t="shared" si="72"/>
        <v>0</v>
      </c>
      <c r="AP51" s="119">
        <f t="shared" si="72"/>
        <v>0</v>
      </c>
      <c r="AQ51" s="119">
        <f t="shared" si="72"/>
        <v>0</v>
      </c>
      <c r="AR51" s="119">
        <f t="shared" si="72"/>
        <v>0</v>
      </c>
      <c r="AS51" s="119"/>
      <c r="AT51" s="119">
        <f t="shared" si="72"/>
        <v>0</v>
      </c>
      <c r="AU51" s="119">
        <f t="shared" si="72"/>
        <v>0</v>
      </c>
      <c r="AV51" s="119">
        <f t="shared" si="72"/>
        <v>0</v>
      </c>
      <c r="AW51" s="119">
        <f t="shared" si="72"/>
        <v>0</v>
      </c>
      <c r="AX51" s="119"/>
      <c r="AY51" s="119">
        <f t="shared" si="72"/>
        <v>0</v>
      </c>
      <c r="AZ51" s="119">
        <f t="shared" si="72"/>
        <v>0</v>
      </c>
      <c r="BA51" s="119"/>
      <c r="BB51" s="326"/>
    </row>
    <row r="52" spans="1:54" ht="21" customHeight="1" x14ac:dyDescent="0.3">
      <c r="A52" s="325" t="s">
        <v>306</v>
      </c>
      <c r="B52" s="325"/>
      <c r="C52" s="325"/>
      <c r="D52" s="124" t="s">
        <v>41</v>
      </c>
      <c r="E52" s="121">
        <f>SUM(H52,K52,N52,Q52,T52,W52,Z52,AE52,AJ52,AO52,AT52,AY52)</f>
        <v>75</v>
      </c>
      <c r="F52" s="121">
        <f>SUM(I52,L52,O52,R52,U52,X52,AA52,AF52,AK52,AP52,AU52,AZ52)</f>
        <v>20</v>
      </c>
      <c r="G52" s="254">
        <f>F52/E52*100</f>
        <v>26.666666666666668</v>
      </c>
      <c r="H52" s="121"/>
      <c r="I52" s="121"/>
      <c r="J52" s="122"/>
      <c r="K52" s="121"/>
      <c r="L52" s="119"/>
      <c r="M52" s="121">
        <f t="shared" si="66"/>
        <v>0</v>
      </c>
      <c r="N52" s="119">
        <f>SUM(N23,N21,N25)</f>
        <v>10</v>
      </c>
      <c r="O52" s="119">
        <f>SUM(O23,O21,O25)</f>
        <v>10</v>
      </c>
      <c r="P52" s="256">
        <v>100</v>
      </c>
      <c r="Q52" s="119">
        <f>SUM(Q23,Q21,Q25)</f>
        <v>0</v>
      </c>
      <c r="R52" s="119">
        <f>SUM(R23,R21,R25)</f>
        <v>0</v>
      </c>
      <c r="S52" s="119"/>
      <c r="T52" s="119">
        <f>SUM(T23,T21,T25)</f>
        <v>0</v>
      </c>
      <c r="U52" s="119">
        <f>SUM(U23,U21,U25)</f>
        <v>0</v>
      </c>
      <c r="V52" s="119"/>
      <c r="W52" s="269">
        <f>SUM(W23,W21,W25)</f>
        <v>10</v>
      </c>
      <c r="X52" s="269">
        <f t="shared" ref="X52:AZ52" si="73">SUM(X23,X21,X25)</f>
        <v>10</v>
      </c>
      <c r="Y52" s="269"/>
      <c r="Z52" s="119">
        <f>SUM(Z23,Z21,Z25)</f>
        <v>25</v>
      </c>
      <c r="AA52" s="119">
        <f t="shared" si="73"/>
        <v>0</v>
      </c>
      <c r="AB52" s="119">
        <f t="shared" si="73"/>
        <v>0</v>
      </c>
      <c r="AC52" s="119">
        <f t="shared" si="73"/>
        <v>0</v>
      </c>
      <c r="AD52" s="119"/>
      <c r="AE52" s="119">
        <f t="shared" si="73"/>
        <v>0</v>
      </c>
      <c r="AF52" s="119">
        <f t="shared" si="73"/>
        <v>0</v>
      </c>
      <c r="AG52" s="119">
        <f t="shared" si="73"/>
        <v>0</v>
      </c>
      <c r="AH52" s="119">
        <f t="shared" si="73"/>
        <v>0</v>
      </c>
      <c r="AI52" s="119"/>
      <c r="AJ52" s="119">
        <f t="shared" si="73"/>
        <v>10</v>
      </c>
      <c r="AK52" s="119">
        <f t="shared" si="73"/>
        <v>0</v>
      </c>
      <c r="AL52" s="119">
        <f t="shared" si="73"/>
        <v>0</v>
      </c>
      <c r="AM52" s="119">
        <f t="shared" si="73"/>
        <v>0</v>
      </c>
      <c r="AN52" s="119"/>
      <c r="AO52" s="119">
        <f t="shared" si="73"/>
        <v>20</v>
      </c>
      <c r="AP52" s="119">
        <f t="shared" si="73"/>
        <v>0</v>
      </c>
      <c r="AQ52" s="119">
        <f t="shared" si="73"/>
        <v>0</v>
      </c>
      <c r="AR52" s="119">
        <f t="shared" si="73"/>
        <v>0</v>
      </c>
      <c r="AS52" s="119"/>
      <c r="AT52" s="119">
        <f t="shared" si="73"/>
        <v>0</v>
      </c>
      <c r="AU52" s="119">
        <f t="shared" si="73"/>
        <v>0</v>
      </c>
      <c r="AV52" s="119">
        <f t="shared" si="73"/>
        <v>0</v>
      </c>
      <c r="AW52" s="119">
        <f t="shared" si="73"/>
        <v>0</v>
      </c>
      <c r="AX52" s="119"/>
      <c r="AY52" s="119">
        <f t="shared" si="73"/>
        <v>0</v>
      </c>
      <c r="AZ52" s="119">
        <f t="shared" si="73"/>
        <v>0</v>
      </c>
      <c r="BA52" s="122"/>
      <c r="BB52" s="326"/>
    </row>
    <row r="53" spans="1:54" ht="15.85" customHeight="1" x14ac:dyDescent="0.3">
      <c r="A53" s="325"/>
      <c r="B53" s="325"/>
      <c r="C53" s="325"/>
      <c r="D53" s="152" t="s">
        <v>43</v>
      </c>
      <c r="E53" s="119">
        <f t="shared" ref="E53" si="74">SUM(H53,K53,N53,Q53,T53,W53,Z53,AE53,AJ53,AO53,AT53,AY53)</f>
        <v>75</v>
      </c>
      <c r="F53" s="119">
        <f t="shared" ref="F53" si="75">SUM(I53,L53,O53,R53,U53,X53,AA53,AF53,AK53,AP53,AU53,AZ53)</f>
        <v>20</v>
      </c>
      <c r="G53" s="254">
        <f>F53/E53*100</f>
        <v>26.666666666666668</v>
      </c>
      <c r="H53" s="119">
        <f>SUM(H24,H22,H26)</f>
        <v>0</v>
      </c>
      <c r="I53" s="119">
        <f>SUM(I24,I22,I26)</f>
        <v>0</v>
      </c>
      <c r="J53" s="119"/>
      <c r="K53" s="119">
        <f>SUM(K24,K22,K26)</f>
        <v>0</v>
      </c>
      <c r="L53" s="119">
        <f>SUM(L24,L22,L26)</f>
        <v>0</v>
      </c>
      <c r="M53" s="121">
        <f t="shared" si="66"/>
        <v>0</v>
      </c>
      <c r="N53" s="119">
        <f>SUM(N24,N22,N26)</f>
        <v>10</v>
      </c>
      <c r="O53" s="119">
        <f>SUM(O24,O22,O26)</f>
        <v>10</v>
      </c>
      <c r="P53" s="256">
        <v>100</v>
      </c>
      <c r="Q53" s="119">
        <f>SUM(Q24,Q22,Q26)</f>
        <v>0</v>
      </c>
      <c r="R53" s="119">
        <f>SUM(R24,R22,R26)</f>
        <v>0</v>
      </c>
      <c r="S53" s="119"/>
      <c r="T53" s="119">
        <f>SUM(T24,T22,T26)</f>
        <v>0</v>
      </c>
      <c r="U53" s="119">
        <f>SUM(U24,U22,U26)</f>
        <v>0</v>
      </c>
      <c r="V53" s="119"/>
      <c r="W53" s="269">
        <f>SUM(W24,W22,W26)</f>
        <v>10</v>
      </c>
      <c r="X53" s="269">
        <f t="shared" ref="X53:AZ53" si="76">SUM(X24,X22,X26)</f>
        <v>10</v>
      </c>
      <c r="Y53" s="269"/>
      <c r="Z53" s="119">
        <f>SUM(Z24,Z22,Z26)</f>
        <v>25</v>
      </c>
      <c r="AA53" s="119">
        <f t="shared" si="76"/>
        <v>0</v>
      </c>
      <c r="AB53" s="119">
        <f t="shared" si="76"/>
        <v>0</v>
      </c>
      <c r="AC53" s="119">
        <f t="shared" si="76"/>
        <v>0</v>
      </c>
      <c r="AD53" s="119"/>
      <c r="AE53" s="119">
        <f t="shared" si="76"/>
        <v>0</v>
      </c>
      <c r="AF53" s="119">
        <f t="shared" si="76"/>
        <v>0</v>
      </c>
      <c r="AG53" s="119">
        <f t="shared" si="76"/>
        <v>0</v>
      </c>
      <c r="AH53" s="119">
        <f t="shared" si="76"/>
        <v>0</v>
      </c>
      <c r="AI53" s="119"/>
      <c r="AJ53" s="119">
        <f t="shared" si="76"/>
        <v>10</v>
      </c>
      <c r="AK53" s="119">
        <f t="shared" si="76"/>
        <v>0</v>
      </c>
      <c r="AL53" s="119">
        <f t="shared" si="76"/>
        <v>0</v>
      </c>
      <c r="AM53" s="119">
        <f t="shared" si="76"/>
        <v>0</v>
      </c>
      <c r="AN53" s="119"/>
      <c r="AO53" s="119">
        <f t="shared" si="76"/>
        <v>20</v>
      </c>
      <c r="AP53" s="119">
        <f t="shared" si="76"/>
        <v>0</v>
      </c>
      <c r="AQ53" s="119">
        <f t="shared" si="76"/>
        <v>0</v>
      </c>
      <c r="AR53" s="119">
        <f t="shared" si="76"/>
        <v>0</v>
      </c>
      <c r="AS53" s="119"/>
      <c r="AT53" s="119">
        <f t="shared" si="76"/>
        <v>0</v>
      </c>
      <c r="AU53" s="119">
        <f t="shared" si="76"/>
        <v>0</v>
      </c>
      <c r="AV53" s="119">
        <f t="shared" si="76"/>
        <v>0</v>
      </c>
      <c r="AW53" s="119">
        <f t="shared" si="76"/>
        <v>0</v>
      </c>
      <c r="AX53" s="119"/>
      <c r="AY53" s="119">
        <f t="shared" si="76"/>
        <v>0</v>
      </c>
      <c r="AZ53" s="119">
        <f t="shared" si="76"/>
        <v>0</v>
      </c>
      <c r="BA53" s="119"/>
      <c r="BB53" s="326"/>
    </row>
    <row r="54" spans="1:54" s="99" customFormat="1" ht="27.55" customHeight="1" x14ac:dyDescent="0.3">
      <c r="A54" s="323" t="s">
        <v>340</v>
      </c>
      <c r="B54" s="323"/>
      <c r="C54" s="323"/>
      <c r="D54" s="323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23"/>
      <c r="X54" s="323"/>
      <c r="Y54" s="323"/>
      <c r="Z54" s="323"/>
      <c r="AA54" s="323"/>
      <c r="AB54" s="323"/>
      <c r="AC54" s="323"/>
      <c r="AD54" s="323"/>
      <c r="AE54" s="323"/>
      <c r="AF54" s="323"/>
      <c r="AG54" s="323"/>
      <c r="AH54" s="323"/>
      <c r="AI54" s="323"/>
      <c r="AJ54" s="323"/>
      <c r="AK54" s="323"/>
      <c r="AL54" s="323"/>
      <c r="AM54" s="323"/>
      <c r="AN54" s="323"/>
      <c r="AO54" s="323"/>
      <c r="AP54" s="323"/>
      <c r="AQ54" s="323"/>
      <c r="AR54" s="323"/>
      <c r="AS54" s="323"/>
      <c r="AT54" s="323"/>
      <c r="AU54" s="323"/>
      <c r="AV54" s="323"/>
      <c r="AW54" s="323"/>
      <c r="AX54" s="323"/>
      <c r="AY54" s="323"/>
      <c r="AZ54" s="323"/>
      <c r="BA54" s="323"/>
      <c r="BB54" s="323"/>
    </row>
    <row r="55" spans="1:54" s="100" customFormat="1" ht="45.1" customHeight="1" x14ac:dyDescent="0.3">
      <c r="A55" s="342" t="s">
        <v>286</v>
      </c>
      <c r="B55" s="343"/>
      <c r="C55" s="343"/>
      <c r="D55" s="343"/>
      <c r="E55" s="343"/>
      <c r="F55" s="343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3"/>
      <c r="R55" s="343"/>
      <c r="S55" s="343"/>
      <c r="T55" s="343"/>
      <c r="U55" s="343"/>
      <c r="V55" s="343"/>
      <c r="W55" s="343"/>
      <c r="X55" s="343"/>
      <c r="Y55" s="343"/>
      <c r="Z55" s="343"/>
      <c r="AA55" s="343"/>
      <c r="AB55" s="343"/>
      <c r="AC55" s="343"/>
      <c r="AD55" s="343"/>
      <c r="AE55" s="343"/>
      <c r="AF55" s="343"/>
      <c r="AG55" s="343"/>
      <c r="AH55" s="343"/>
      <c r="AI55" s="343"/>
      <c r="AJ55" s="343"/>
      <c r="AK55" s="343"/>
      <c r="AL55" s="343"/>
      <c r="AM55" s="343"/>
      <c r="AN55" s="343"/>
      <c r="AO55" s="343"/>
      <c r="AP55" s="343"/>
      <c r="AQ55" s="343"/>
      <c r="AR55" s="343"/>
      <c r="AS55" s="343"/>
      <c r="AT55" s="343"/>
      <c r="AU55" s="343"/>
      <c r="AV55" s="343"/>
      <c r="AW55" s="343"/>
      <c r="AX55" s="343"/>
      <c r="AY55" s="343"/>
      <c r="AZ55" s="343"/>
      <c r="BA55" s="343"/>
      <c r="BB55" s="343"/>
    </row>
    <row r="56" spans="1:54" s="100" customFormat="1" ht="45.1" customHeight="1" x14ac:dyDescent="0.3">
      <c r="A56" s="155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275"/>
      <c r="X56" s="275"/>
      <c r="Y56" s="275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</row>
    <row r="57" spans="1:54" s="100" customFormat="1" ht="42.75" customHeight="1" x14ac:dyDescent="0.35">
      <c r="A57" s="155"/>
      <c r="B57" s="344" t="s">
        <v>352</v>
      </c>
      <c r="C57" s="344"/>
      <c r="D57" s="344"/>
      <c r="E57" s="344"/>
      <c r="F57" s="345"/>
      <c r="G57" s="345"/>
      <c r="H57" s="345"/>
      <c r="I57" s="345"/>
      <c r="J57" s="345"/>
      <c r="K57" s="345"/>
      <c r="L57" s="345"/>
      <c r="M57" s="345"/>
      <c r="N57" s="345"/>
      <c r="O57" s="345"/>
      <c r="P57" s="345"/>
      <c r="Q57" s="345"/>
      <c r="R57" s="346" t="s">
        <v>361</v>
      </c>
      <c r="S57" s="346"/>
      <c r="T57" s="346"/>
      <c r="U57" s="346"/>
      <c r="V57" s="111"/>
      <c r="W57" s="276"/>
      <c r="X57" s="276"/>
      <c r="Y57" s="276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</row>
    <row r="58" spans="1:54" ht="19.600000000000001" customHeight="1" x14ac:dyDescent="0.35">
      <c r="A58" s="165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277"/>
      <c r="X58" s="277"/>
      <c r="Y58" s="277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12"/>
      <c r="BA58" s="112"/>
    </row>
    <row r="59" spans="1:54" ht="16.45" customHeight="1" x14ac:dyDescent="0.35">
      <c r="A59" s="166" t="s">
        <v>379</v>
      </c>
      <c r="B59" s="166"/>
      <c r="C59" s="167"/>
      <c r="D59" s="167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278"/>
      <c r="X59" s="278"/>
      <c r="Y59" s="27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09"/>
      <c r="BA59" s="109"/>
      <c r="BB59" s="109"/>
    </row>
    <row r="60" spans="1:54" ht="20.7" x14ac:dyDescent="0.35">
      <c r="A60" s="169" t="s">
        <v>312</v>
      </c>
      <c r="B60" s="170"/>
      <c r="C60" s="170"/>
      <c r="D60" s="171"/>
      <c r="E60" s="172"/>
      <c r="F60" s="172"/>
      <c r="G60" s="172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3"/>
      <c r="U60" s="173"/>
      <c r="V60" s="173"/>
      <c r="W60" s="279"/>
      <c r="X60" s="279"/>
      <c r="Y60" s="279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0"/>
      <c r="AP60" s="170"/>
      <c r="AQ60" s="170"/>
      <c r="AR60" s="170"/>
      <c r="AS60" s="170"/>
      <c r="AT60" s="173"/>
      <c r="AU60" s="173"/>
      <c r="AV60" s="173"/>
      <c r="AW60" s="173"/>
      <c r="AX60" s="173"/>
      <c r="AY60" s="170"/>
      <c r="AZ60" s="95"/>
      <c r="BA60" s="95"/>
    </row>
    <row r="61" spans="1:54" ht="20.7" x14ac:dyDescent="0.35">
      <c r="A61" s="169"/>
      <c r="B61" s="170"/>
      <c r="C61" s="170"/>
      <c r="D61" s="171"/>
      <c r="E61" s="172"/>
      <c r="F61" s="172"/>
      <c r="G61" s="172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3"/>
      <c r="U61" s="173"/>
      <c r="V61" s="173"/>
      <c r="W61" s="279"/>
      <c r="X61" s="279"/>
      <c r="Y61" s="279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0"/>
      <c r="AP61" s="170"/>
      <c r="AQ61" s="170"/>
      <c r="AR61" s="170"/>
      <c r="AS61" s="170"/>
      <c r="AT61" s="173"/>
      <c r="AU61" s="173"/>
      <c r="AV61" s="173"/>
      <c r="AW61" s="173"/>
      <c r="AX61" s="173"/>
      <c r="AY61" s="170"/>
      <c r="AZ61" s="95"/>
      <c r="BA61" s="95"/>
    </row>
    <row r="62" spans="1:54" ht="20.7" x14ac:dyDescent="0.35">
      <c r="A62" s="169"/>
      <c r="B62" s="170" t="s">
        <v>263</v>
      </c>
      <c r="C62" s="170"/>
      <c r="D62" s="171"/>
      <c r="E62" s="172"/>
      <c r="F62" s="172"/>
      <c r="G62" s="172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3"/>
      <c r="U62" s="173"/>
      <c r="V62" s="173"/>
      <c r="W62" s="279"/>
      <c r="X62" s="279"/>
      <c r="Y62" s="279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0"/>
      <c r="AP62" s="170"/>
      <c r="AQ62" s="170"/>
      <c r="AR62" s="170"/>
      <c r="AS62" s="170"/>
      <c r="AT62" s="173"/>
      <c r="AU62" s="173"/>
      <c r="AV62" s="173"/>
      <c r="AW62" s="173"/>
      <c r="AX62" s="173"/>
      <c r="AY62" s="170"/>
      <c r="AZ62" s="95"/>
      <c r="BA62" s="95"/>
    </row>
    <row r="63" spans="1:54" ht="20.7" x14ac:dyDescent="0.35">
      <c r="A63" s="169"/>
      <c r="B63" s="170"/>
      <c r="C63" s="170"/>
      <c r="D63" s="171"/>
      <c r="E63" s="172"/>
      <c r="F63" s="172"/>
      <c r="G63" s="172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3"/>
      <c r="U63" s="173"/>
      <c r="V63" s="173"/>
      <c r="W63" s="279"/>
      <c r="X63" s="279"/>
      <c r="Y63" s="279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0"/>
      <c r="AP63" s="170"/>
      <c r="AQ63" s="170"/>
      <c r="AR63" s="170"/>
      <c r="AS63" s="170"/>
      <c r="AT63" s="173"/>
      <c r="AU63" s="173"/>
      <c r="AV63" s="173"/>
      <c r="AW63" s="173"/>
      <c r="AX63" s="173"/>
      <c r="AY63" s="170"/>
      <c r="AZ63" s="95"/>
      <c r="BA63" s="95"/>
    </row>
    <row r="64" spans="1:54" ht="17.25" customHeight="1" x14ac:dyDescent="0.35">
      <c r="A64" s="341" t="s">
        <v>313</v>
      </c>
      <c r="B64" s="341"/>
      <c r="C64" s="341"/>
      <c r="D64" s="341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165"/>
      <c r="V64" s="165"/>
      <c r="W64" s="277"/>
      <c r="X64" s="277"/>
      <c r="Y64" s="277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12"/>
      <c r="BA64" s="112"/>
    </row>
    <row r="67" spans="1:54" ht="17.55" x14ac:dyDescent="0.3">
      <c r="A67" s="115"/>
      <c r="B67" s="113"/>
      <c r="C67" s="113"/>
      <c r="D67" s="116"/>
      <c r="E67" s="117"/>
      <c r="F67" s="117"/>
      <c r="G67" s="117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4"/>
      <c r="U67" s="114"/>
      <c r="V67" s="114"/>
      <c r="W67" s="280"/>
      <c r="X67" s="280"/>
      <c r="Y67" s="280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3"/>
      <c r="AP67" s="113"/>
      <c r="AQ67" s="113"/>
      <c r="AR67" s="113"/>
      <c r="AS67" s="113"/>
      <c r="AT67" s="114"/>
      <c r="AU67" s="114"/>
      <c r="AV67" s="114"/>
      <c r="AW67" s="114"/>
      <c r="AX67" s="114"/>
      <c r="AY67" s="118"/>
      <c r="AZ67" s="95"/>
      <c r="BA67" s="95"/>
    </row>
    <row r="68" spans="1:54" x14ac:dyDescent="0.3">
      <c r="A68" s="102"/>
      <c r="T68" s="103"/>
      <c r="U68" s="103"/>
      <c r="V68" s="103"/>
      <c r="W68" s="281"/>
      <c r="X68" s="281"/>
      <c r="Y68" s="281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T68" s="103"/>
      <c r="AU68" s="103"/>
      <c r="AV68" s="103"/>
      <c r="AW68" s="103"/>
      <c r="AX68" s="103"/>
      <c r="AY68" s="95"/>
      <c r="AZ68" s="95"/>
      <c r="BA68" s="95"/>
    </row>
    <row r="69" spans="1:54" x14ac:dyDescent="0.3">
      <c r="A69" s="102"/>
      <c r="T69" s="103"/>
      <c r="U69" s="103"/>
      <c r="V69" s="103"/>
      <c r="W69" s="281"/>
      <c r="X69" s="281"/>
      <c r="Y69" s="281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T69" s="103"/>
      <c r="AU69" s="103"/>
      <c r="AV69" s="103"/>
      <c r="AW69" s="103"/>
      <c r="AX69" s="103"/>
      <c r="AY69" s="95"/>
      <c r="AZ69" s="95"/>
      <c r="BA69" s="95"/>
    </row>
    <row r="70" spans="1:54" x14ac:dyDescent="0.3">
      <c r="A70" s="102"/>
      <c r="T70" s="103"/>
      <c r="U70" s="103"/>
      <c r="V70" s="103"/>
      <c r="W70" s="281"/>
      <c r="X70" s="281"/>
      <c r="Y70" s="281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T70" s="103"/>
      <c r="AU70" s="103"/>
      <c r="AV70" s="103"/>
      <c r="AW70" s="103"/>
      <c r="AX70" s="103"/>
      <c r="AY70" s="95"/>
      <c r="AZ70" s="95"/>
      <c r="BA70" s="95"/>
    </row>
    <row r="71" spans="1:54" ht="14.25" customHeight="1" x14ac:dyDescent="0.3">
      <c r="A71" s="102"/>
      <c r="T71" s="103"/>
      <c r="U71" s="103"/>
      <c r="V71" s="103"/>
      <c r="W71" s="281"/>
      <c r="X71" s="281"/>
      <c r="Y71" s="281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T71" s="103"/>
      <c r="AU71" s="103"/>
      <c r="AV71" s="103"/>
      <c r="AW71" s="103"/>
      <c r="AX71" s="103"/>
      <c r="AY71" s="95"/>
      <c r="AZ71" s="95"/>
      <c r="BA71" s="95"/>
    </row>
    <row r="72" spans="1:54" x14ac:dyDescent="0.3">
      <c r="A72" s="104"/>
      <c r="T72" s="103"/>
      <c r="U72" s="103"/>
      <c r="V72" s="103"/>
      <c r="W72" s="281"/>
      <c r="X72" s="281"/>
      <c r="Y72" s="281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T72" s="103"/>
      <c r="AU72" s="103"/>
      <c r="AV72" s="103"/>
      <c r="AW72" s="103"/>
      <c r="AX72" s="103"/>
      <c r="AY72" s="95"/>
      <c r="AZ72" s="95"/>
      <c r="BA72" s="95"/>
    </row>
    <row r="73" spans="1:54" x14ac:dyDescent="0.3">
      <c r="A73" s="102"/>
      <c r="T73" s="103"/>
      <c r="U73" s="103"/>
      <c r="V73" s="103"/>
      <c r="W73" s="281"/>
      <c r="X73" s="281"/>
      <c r="Y73" s="281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T73" s="103"/>
      <c r="AU73" s="103"/>
      <c r="AV73" s="103"/>
      <c r="AW73" s="103"/>
      <c r="AX73" s="103"/>
      <c r="AY73" s="95"/>
      <c r="AZ73" s="95"/>
      <c r="BA73" s="95"/>
    </row>
    <row r="74" spans="1:54" x14ac:dyDescent="0.3">
      <c r="A74" s="102"/>
      <c r="T74" s="103"/>
      <c r="U74" s="103"/>
      <c r="V74" s="103"/>
      <c r="W74" s="281"/>
      <c r="X74" s="281"/>
      <c r="Y74" s="281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T74" s="103"/>
      <c r="AU74" s="103"/>
      <c r="AV74" s="103"/>
      <c r="AW74" s="103"/>
      <c r="AX74" s="103"/>
      <c r="AY74" s="95"/>
      <c r="AZ74" s="95"/>
      <c r="BA74" s="95"/>
    </row>
    <row r="75" spans="1:54" x14ac:dyDescent="0.3">
      <c r="A75" s="102"/>
      <c r="T75" s="103"/>
      <c r="U75" s="103"/>
      <c r="V75" s="103"/>
      <c r="W75" s="281"/>
      <c r="X75" s="281"/>
      <c r="Y75" s="281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T75" s="103"/>
      <c r="AU75" s="103"/>
      <c r="AV75" s="103"/>
      <c r="AW75" s="103"/>
      <c r="AX75" s="103"/>
      <c r="AY75" s="95"/>
      <c r="AZ75" s="95"/>
      <c r="BA75" s="95"/>
    </row>
    <row r="76" spans="1:54" x14ac:dyDescent="0.3">
      <c r="A76" s="102"/>
      <c r="T76" s="103"/>
      <c r="U76" s="103"/>
      <c r="V76" s="103"/>
      <c r="W76" s="281"/>
      <c r="X76" s="281"/>
      <c r="Y76" s="281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T76" s="103"/>
      <c r="AU76" s="103"/>
      <c r="AV76" s="103"/>
      <c r="AW76" s="103"/>
      <c r="AX76" s="103"/>
      <c r="AY76" s="95"/>
      <c r="AZ76" s="95"/>
      <c r="BA76" s="95"/>
    </row>
    <row r="77" spans="1:54" ht="12.7" customHeight="1" x14ac:dyDescent="0.3">
      <c r="A77" s="102"/>
    </row>
    <row r="78" spans="1:54" x14ac:dyDescent="0.3">
      <c r="A78" s="104"/>
    </row>
    <row r="79" spans="1:54" x14ac:dyDescent="0.3">
      <c r="A79" s="102"/>
      <c r="T79" s="107"/>
      <c r="U79" s="107"/>
      <c r="V79" s="107"/>
      <c r="W79" s="282"/>
      <c r="X79" s="282"/>
      <c r="Y79" s="282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T79" s="107"/>
      <c r="AU79" s="107"/>
      <c r="AV79" s="107"/>
      <c r="AW79" s="107"/>
      <c r="AX79" s="107"/>
    </row>
    <row r="80" spans="1:54" s="101" customFormat="1" x14ac:dyDescent="0.3">
      <c r="A80" s="102"/>
      <c r="D80" s="105"/>
      <c r="E80" s="106"/>
      <c r="F80" s="106"/>
      <c r="G80" s="106"/>
      <c r="T80" s="107"/>
      <c r="U80" s="107"/>
      <c r="V80" s="107"/>
      <c r="W80" s="282"/>
      <c r="X80" s="282"/>
      <c r="Y80" s="282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T80" s="107"/>
      <c r="AU80" s="107"/>
      <c r="AV80" s="107"/>
      <c r="AW80" s="107"/>
      <c r="AX80" s="107"/>
      <c r="BB80" s="95"/>
    </row>
    <row r="81" spans="1:54" s="101" customFormat="1" x14ac:dyDescent="0.3">
      <c r="A81" s="102"/>
      <c r="D81" s="105"/>
      <c r="E81" s="106"/>
      <c r="F81" s="106"/>
      <c r="G81" s="106"/>
      <c r="T81" s="107"/>
      <c r="U81" s="107"/>
      <c r="V81" s="107"/>
      <c r="W81" s="282"/>
      <c r="X81" s="282"/>
      <c r="Y81" s="282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T81" s="107"/>
      <c r="AU81" s="107"/>
      <c r="AV81" s="107"/>
      <c r="AW81" s="107"/>
      <c r="AX81" s="107"/>
      <c r="BB81" s="95"/>
    </row>
    <row r="82" spans="1:54" s="101" customFormat="1" x14ac:dyDescent="0.3">
      <c r="A82" s="102"/>
      <c r="D82" s="105"/>
      <c r="E82" s="106"/>
      <c r="F82" s="106"/>
      <c r="G82" s="106"/>
      <c r="T82" s="107"/>
      <c r="U82" s="107"/>
      <c r="V82" s="107"/>
      <c r="W82" s="282"/>
      <c r="X82" s="282"/>
      <c r="Y82" s="282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T82" s="107"/>
      <c r="AU82" s="107"/>
      <c r="AV82" s="107"/>
      <c r="AW82" s="107"/>
      <c r="AX82" s="107"/>
      <c r="BB82" s="95"/>
    </row>
    <row r="83" spans="1:54" s="101" customFormat="1" x14ac:dyDescent="0.3">
      <c r="A83" s="102"/>
      <c r="D83" s="105"/>
      <c r="E83" s="106"/>
      <c r="F83" s="106"/>
      <c r="G83" s="106"/>
      <c r="W83" s="262"/>
      <c r="X83" s="262"/>
      <c r="Y83" s="262"/>
      <c r="BB83" s="95"/>
    </row>
    <row r="89" spans="1:54" s="101" customFormat="1" ht="49.5" customHeight="1" x14ac:dyDescent="0.3">
      <c r="D89" s="105"/>
      <c r="E89" s="106"/>
      <c r="F89" s="106"/>
      <c r="G89" s="106"/>
      <c r="W89" s="262"/>
      <c r="X89" s="262"/>
      <c r="Y89" s="262"/>
      <c r="BB89" s="95"/>
    </row>
  </sheetData>
  <protectedRanges>
    <protectedRange sqref="A6:BB45" name="Диапазон1"/>
  </protectedRanges>
  <mergeCells count="83">
    <mergeCell ref="F57:Q57"/>
    <mergeCell ref="R57:U57"/>
    <mergeCell ref="A23:A24"/>
    <mergeCell ref="C23:C24"/>
    <mergeCell ref="B25:B28"/>
    <mergeCell ref="C25:C26"/>
    <mergeCell ref="B33:B34"/>
    <mergeCell ref="C33:C34"/>
    <mergeCell ref="A35:A36"/>
    <mergeCell ref="B35:B36"/>
    <mergeCell ref="C35:C36"/>
    <mergeCell ref="A37:A38"/>
    <mergeCell ref="B37:B38"/>
    <mergeCell ref="C37:C38"/>
    <mergeCell ref="A64:T64"/>
    <mergeCell ref="A55:BB55"/>
    <mergeCell ref="C27:C28"/>
    <mergeCell ref="A31:A32"/>
    <mergeCell ref="B31:B32"/>
    <mergeCell ref="C31:C32"/>
    <mergeCell ref="BB31:BB32"/>
    <mergeCell ref="A41:A45"/>
    <mergeCell ref="B41:B45"/>
    <mergeCell ref="C41:C45"/>
    <mergeCell ref="BB41:BB45"/>
    <mergeCell ref="B57:E57"/>
    <mergeCell ref="A39:A40"/>
    <mergeCell ref="C39:C40"/>
    <mergeCell ref="BB29:BB30"/>
    <mergeCell ref="A33:A34"/>
    <mergeCell ref="A2:BB2"/>
    <mergeCell ref="A3:BB3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T7:V7"/>
    <mergeCell ref="W7:Y7"/>
    <mergeCell ref="Q7:S7"/>
    <mergeCell ref="K7:M7"/>
    <mergeCell ref="N7:P7"/>
    <mergeCell ref="A13:C15"/>
    <mergeCell ref="BB13:BB18"/>
    <mergeCell ref="Z7:AD7"/>
    <mergeCell ref="AE7:AI7"/>
    <mergeCell ref="AJ7:AN7"/>
    <mergeCell ref="AO7:AS7"/>
    <mergeCell ref="AT7:AX7"/>
    <mergeCell ref="BB10:BB12"/>
    <mergeCell ref="A16:C18"/>
    <mergeCell ref="F7:F8"/>
    <mergeCell ref="G7:G8"/>
    <mergeCell ref="H7:J7"/>
    <mergeCell ref="A10:C12"/>
    <mergeCell ref="A21:A22"/>
    <mergeCell ref="B21:B22"/>
    <mergeCell ref="C21:C22"/>
    <mergeCell ref="A19:A20"/>
    <mergeCell ref="B19:B20"/>
    <mergeCell ref="C19:C20"/>
    <mergeCell ref="BB19:BB20"/>
    <mergeCell ref="A54:BB54"/>
    <mergeCell ref="A46:BB46"/>
    <mergeCell ref="A47:C49"/>
    <mergeCell ref="BB47:BB49"/>
    <mergeCell ref="A50:C51"/>
    <mergeCell ref="A52:C53"/>
    <mergeCell ref="BB52:BB53"/>
    <mergeCell ref="BB50:BB51"/>
    <mergeCell ref="BB21:BB22"/>
    <mergeCell ref="A29:A30"/>
    <mergeCell ref="B29:B30"/>
    <mergeCell ref="C29:C30"/>
    <mergeCell ref="B23:B24"/>
    <mergeCell ref="B39:B40"/>
    <mergeCell ref="A25:A28"/>
  </mergeCells>
  <pageMargins left="9.583333333333334E-2" right="0.11666666666666667" top="0.11666666666666667" bottom="0.15" header="0" footer="0"/>
  <pageSetup paperSize="9" scale="35" orientation="landscape" r:id="rId1"/>
  <headerFooter>
    <oddFooter>&amp;C&amp;"Times New Roman,обычный"&amp;8Страница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5"/>
  <sheetViews>
    <sheetView topLeftCell="A7" workbookViewId="0">
      <selection activeCell="K22" sqref="K22"/>
    </sheetView>
  </sheetViews>
  <sheetFormatPr defaultColWidth="9.109375" defaultRowHeight="14.4" x14ac:dyDescent="0.25"/>
  <cols>
    <col min="1" max="1" width="3.44140625" style="242" customWidth="1"/>
    <col min="2" max="2" width="4.6640625" style="242" customWidth="1"/>
    <col min="3" max="5" width="9.109375" style="242"/>
    <col min="6" max="6" width="7.88671875" style="242" customWidth="1"/>
    <col min="7" max="16384" width="9.109375" style="242"/>
  </cols>
  <sheetData>
    <row r="1" spans="1:14" ht="20.7" x14ac:dyDescent="0.35">
      <c r="A1" s="12"/>
      <c r="B1" s="12"/>
      <c r="C1" s="12"/>
      <c r="D1" s="12"/>
      <c r="E1" s="12"/>
      <c r="G1" s="243"/>
      <c r="H1" s="243"/>
      <c r="J1" s="249" t="s">
        <v>353</v>
      </c>
    </row>
    <row r="2" spans="1:14" x14ac:dyDescent="0.25">
      <c r="A2" s="12"/>
      <c r="B2" s="12"/>
      <c r="C2" s="12"/>
      <c r="D2" s="12"/>
      <c r="E2" s="12"/>
      <c r="G2" s="243"/>
      <c r="H2" s="243"/>
      <c r="J2" s="243"/>
    </row>
    <row r="3" spans="1:14" ht="15.05" customHeight="1" x14ac:dyDescent="0.25">
      <c r="A3" s="12"/>
      <c r="B3" s="12"/>
      <c r="C3" s="12"/>
      <c r="D3" s="12"/>
      <c r="E3" s="12"/>
      <c r="F3" s="355" t="s">
        <v>362</v>
      </c>
      <c r="G3" s="355"/>
      <c r="H3" s="355"/>
      <c r="I3" s="355"/>
      <c r="J3" s="355"/>
    </row>
    <row r="4" spans="1:14" ht="15.05" customHeight="1" x14ac:dyDescent="0.25">
      <c r="A4" s="12"/>
      <c r="B4" s="12"/>
      <c r="C4" s="12"/>
      <c r="D4" s="12"/>
      <c r="E4" s="12"/>
      <c r="F4" s="355"/>
      <c r="G4" s="355"/>
      <c r="H4" s="355"/>
      <c r="I4" s="355"/>
      <c r="J4" s="355"/>
    </row>
    <row r="5" spans="1:14" ht="48.7" customHeight="1" x14ac:dyDescent="0.25">
      <c r="A5" s="12"/>
      <c r="B5" s="12"/>
      <c r="C5" s="12"/>
      <c r="D5" s="12"/>
      <c r="E5" s="12"/>
      <c r="F5" s="355"/>
      <c r="G5" s="355"/>
      <c r="H5" s="355"/>
      <c r="I5" s="355"/>
      <c r="J5" s="355"/>
    </row>
    <row r="6" spans="1:14" x14ac:dyDescent="0.25">
      <c r="A6" s="244"/>
      <c r="B6" s="244"/>
      <c r="C6" s="244"/>
      <c r="D6" s="244"/>
      <c r="E6" s="244"/>
      <c r="F6" s="244"/>
      <c r="G6" s="244"/>
      <c r="H6" s="244"/>
      <c r="I6" s="244"/>
      <c r="J6" s="245"/>
    </row>
    <row r="7" spans="1:14" ht="17.55" x14ac:dyDescent="0.3">
      <c r="A7" s="12"/>
      <c r="B7" s="12"/>
      <c r="C7" s="12"/>
      <c r="D7" s="12"/>
      <c r="E7" s="12"/>
      <c r="F7" s="357" t="s">
        <v>354</v>
      </c>
      <c r="G7" s="357"/>
      <c r="H7" s="357"/>
      <c r="I7" s="356" t="s">
        <v>358</v>
      </c>
      <c r="J7" s="356"/>
    </row>
    <row r="8" spans="1:14" x14ac:dyDescent="0.25">
      <c r="A8" s="12"/>
      <c r="B8" s="12"/>
      <c r="C8" s="12"/>
      <c r="D8" s="12"/>
      <c r="E8" s="12"/>
      <c r="F8" s="12"/>
      <c r="I8" s="12"/>
      <c r="J8" s="243"/>
      <c r="K8" s="12"/>
      <c r="L8" s="12"/>
      <c r="M8" s="12"/>
      <c r="N8" s="12"/>
    </row>
    <row r="9" spans="1:14" x14ac:dyDescent="0.25">
      <c r="A9" s="12"/>
      <c r="B9" s="12"/>
      <c r="C9" s="12"/>
      <c r="D9" s="12"/>
      <c r="E9" s="12"/>
      <c r="F9" s="12"/>
      <c r="K9" s="12"/>
      <c r="L9" s="12"/>
      <c r="M9" s="12"/>
      <c r="N9" s="12"/>
    </row>
    <row r="10" spans="1:14" x14ac:dyDescent="0.25">
      <c r="A10" s="12"/>
      <c r="B10" s="12"/>
      <c r="C10" s="12"/>
      <c r="D10" s="12"/>
      <c r="E10" s="12"/>
      <c r="F10" s="12"/>
      <c r="K10" s="12"/>
      <c r="L10" s="12"/>
      <c r="M10" s="12"/>
      <c r="N10" s="12"/>
    </row>
    <row r="11" spans="1:14" ht="15.65" x14ac:dyDescent="0.25">
      <c r="K11" s="246"/>
      <c r="L11" s="246"/>
      <c r="M11" s="12"/>
      <c r="N11" s="12"/>
    </row>
    <row r="12" spans="1:14" x14ac:dyDescent="0.25">
      <c r="K12" s="12"/>
      <c r="L12" s="12"/>
      <c r="M12" s="12"/>
      <c r="N12" s="12"/>
    </row>
    <row r="13" spans="1:14" x14ac:dyDescent="0.25">
      <c r="K13" s="12"/>
      <c r="L13" s="12"/>
      <c r="M13" s="12"/>
      <c r="N13" s="12"/>
    </row>
    <row r="14" spans="1:14" x14ac:dyDescent="0.25">
      <c r="K14" s="12"/>
      <c r="L14" s="12"/>
      <c r="M14" s="12"/>
      <c r="N14" s="12"/>
    </row>
    <row r="15" spans="1:14" x14ac:dyDescent="0.25">
      <c r="K15" s="12"/>
      <c r="L15" s="12"/>
      <c r="M15" s="12"/>
      <c r="N15" s="12"/>
    </row>
    <row r="16" spans="1:14" ht="23.95" customHeight="1" x14ac:dyDescent="0.25">
      <c r="A16" s="12"/>
      <c r="B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27.7" customHeight="1" x14ac:dyDescent="0.3">
      <c r="C17" s="358" t="s">
        <v>355</v>
      </c>
      <c r="D17" s="359"/>
      <c r="E17" s="359"/>
      <c r="F17" s="359"/>
      <c r="G17" s="359"/>
      <c r="H17" s="359"/>
      <c r="I17" s="359"/>
      <c r="J17" s="246"/>
      <c r="K17" s="12"/>
      <c r="L17" s="12"/>
      <c r="M17" s="12"/>
      <c r="N17" s="12"/>
    </row>
    <row r="18" spans="1:14" ht="21.3" x14ac:dyDescent="0.4">
      <c r="C18" s="360" t="s">
        <v>356</v>
      </c>
      <c r="D18" s="361"/>
      <c r="E18" s="361"/>
      <c r="F18" s="361"/>
      <c r="G18" s="361"/>
      <c r="H18" s="361"/>
      <c r="I18" s="361"/>
      <c r="J18" s="361"/>
      <c r="K18" s="12"/>
      <c r="L18" s="12"/>
      <c r="M18" s="12"/>
      <c r="N18" s="12"/>
    </row>
    <row r="19" spans="1:14" ht="18.8" customHeight="1" x14ac:dyDescent="0.35">
      <c r="C19" s="362" t="s">
        <v>357</v>
      </c>
      <c r="D19" s="362"/>
      <c r="E19" s="362"/>
      <c r="F19" s="362"/>
      <c r="G19" s="362"/>
      <c r="H19" s="362"/>
      <c r="I19" s="362"/>
      <c r="J19" s="362"/>
      <c r="K19" s="12"/>
      <c r="L19" s="12"/>
      <c r="M19" s="12"/>
      <c r="N19" s="12"/>
    </row>
    <row r="20" spans="1:14" ht="15.05" customHeight="1" x14ac:dyDescent="0.25">
      <c r="C20" s="362" t="s">
        <v>364</v>
      </c>
      <c r="D20" s="361"/>
      <c r="E20" s="361"/>
      <c r="F20" s="361"/>
      <c r="G20" s="361"/>
      <c r="H20" s="361"/>
      <c r="I20" s="361"/>
      <c r="J20" s="361"/>
      <c r="K20" s="12"/>
      <c r="L20" s="12"/>
      <c r="M20" s="12"/>
      <c r="N20" s="12"/>
    </row>
    <row r="21" spans="1:14" ht="15.05" customHeight="1" x14ac:dyDescent="0.25">
      <c r="C21" s="361"/>
      <c r="D21" s="361"/>
      <c r="E21" s="361"/>
      <c r="F21" s="361"/>
      <c r="G21" s="361"/>
      <c r="H21" s="361"/>
      <c r="I21" s="361"/>
      <c r="J21" s="361"/>
      <c r="K21" s="12"/>
      <c r="L21" s="12"/>
      <c r="M21" s="12"/>
      <c r="N21" s="12"/>
    </row>
    <row r="22" spans="1:14" x14ac:dyDescent="0.25">
      <c r="C22" s="361"/>
      <c r="D22" s="361"/>
      <c r="E22" s="361"/>
      <c r="F22" s="361"/>
      <c r="G22" s="361"/>
      <c r="H22" s="361"/>
      <c r="I22" s="361"/>
      <c r="J22" s="361"/>
      <c r="K22" s="12"/>
      <c r="L22" s="12"/>
      <c r="M22" s="12"/>
      <c r="N22" s="12"/>
    </row>
    <row r="23" spans="1:14" ht="20.7" x14ac:dyDescent="0.35">
      <c r="A23" s="12"/>
      <c r="B23" s="12"/>
      <c r="C23" s="251"/>
      <c r="D23" s="363" t="s">
        <v>378</v>
      </c>
      <c r="E23" s="363"/>
      <c r="F23" s="363"/>
      <c r="G23" s="363"/>
      <c r="H23" s="363"/>
      <c r="I23" s="363"/>
      <c r="J23" s="251"/>
      <c r="K23" s="12"/>
      <c r="L23" s="12"/>
      <c r="M23" s="12"/>
      <c r="N23" s="12"/>
    </row>
    <row r="24" spans="1:14" x14ac:dyDescent="0.25">
      <c r="A24" s="12"/>
      <c r="J24" s="12"/>
      <c r="K24" s="12"/>
      <c r="L24" s="12"/>
      <c r="M24" s="12"/>
      <c r="N24" s="12"/>
    </row>
    <row r="25" spans="1:14" x14ac:dyDescent="0.25">
      <c r="A25" s="12"/>
      <c r="J25" s="12"/>
      <c r="K25" s="12"/>
      <c r="L25" s="12"/>
      <c r="M25" s="12"/>
      <c r="N25" s="12"/>
    </row>
    <row r="26" spans="1:14" ht="15.05" customHeight="1" x14ac:dyDescent="0.25">
      <c r="A26" s="12"/>
      <c r="F26" s="365" t="s">
        <v>360</v>
      </c>
      <c r="G26" s="365"/>
      <c r="H26" s="365"/>
      <c r="I26" s="365"/>
      <c r="J26" s="365"/>
      <c r="K26" s="12"/>
      <c r="L26" s="12"/>
      <c r="M26" s="12"/>
      <c r="N26" s="12"/>
    </row>
    <row r="27" spans="1:14" ht="15.85" customHeight="1" x14ac:dyDescent="0.25">
      <c r="A27" s="12"/>
      <c r="F27" s="365"/>
      <c r="G27" s="365"/>
      <c r="H27" s="365"/>
      <c r="I27" s="365"/>
      <c r="J27" s="365"/>
      <c r="K27" s="12"/>
      <c r="L27" s="12"/>
      <c r="M27" s="12"/>
      <c r="N27" s="12"/>
    </row>
    <row r="28" spans="1:14" ht="69.849999999999994" customHeight="1" x14ac:dyDescent="0.25">
      <c r="A28" s="12"/>
      <c r="F28" s="365"/>
      <c r="G28" s="365"/>
      <c r="H28" s="365"/>
      <c r="I28" s="365"/>
      <c r="J28" s="365"/>
      <c r="K28" s="12"/>
      <c r="L28" s="12"/>
      <c r="M28" s="12"/>
      <c r="N28" s="12"/>
    </row>
    <row r="29" spans="1:14" ht="17.55" x14ac:dyDescent="0.3">
      <c r="A29" s="12"/>
      <c r="G29" s="250"/>
      <c r="H29" s="250"/>
      <c r="I29" s="250"/>
      <c r="J29" s="248"/>
      <c r="K29" s="12"/>
      <c r="L29" s="12"/>
      <c r="M29" s="12"/>
      <c r="N29" s="12"/>
    </row>
    <row r="30" spans="1:14" ht="17.55" x14ac:dyDescent="0.3">
      <c r="A30" s="12"/>
      <c r="B30" s="12"/>
      <c r="C30" s="12"/>
      <c r="D30" s="12"/>
      <c r="E30" s="12"/>
      <c r="F30" s="12" t="s">
        <v>359</v>
      </c>
      <c r="G30" s="250"/>
      <c r="H30" s="250"/>
      <c r="I30" s="250" t="s">
        <v>361</v>
      </c>
      <c r="J30" s="250"/>
      <c r="K30" s="12"/>
      <c r="L30" s="12"/>
      <c r="M30" s="12"/>
      <c r="N30" s="12"/>
    </row>
    <row r="31" spans="1:14" ht="17.55" x14ac:dyDescent="0.3">
      <c r="A31" s="12"/>
      <c r="B31" s="12"/>
      <c r="C31" s="12"/>
      <c r="D31" s="12"/>
      <c r="E31" s="12"/>
      <c r="F31" s="12"/>
      <c r="G31" s="250"/>
      <c r="H31" s="250"/>
      <c r="I31" s="250"/>
      <c r="J31" s="250"/>
      <c r="K31" s="12"/>
      <c r="L31" s="12"/>
      <c r="M31" s="12"/>
      <c r="N31" s="12"/>
    </row>
    <row r="32" spans="1:14" x14ac:dyDescent="0.25">
      <c r="A32" s="12"/>
      <c r="B32" s="12"/>
      <c r="C32" s="12"/>
      <c r="D32" s="12"/>
      <c r="E32" s="12"/>
      <c r="F32" s="12"/>
      <c r="I32" s="12"/>
      <c r="J32" s="12"/>
      <c r="K32" s="12"/>
      <c r="L32" s="12"/>
      <c r="M32" s="12"/>
      <c r="N32" s="12"/>
    </row>
    <row r="33" spans="1:14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8" spans="1:14" ht="15.65" x14ac:dyDescent="0.3">
      <c r="F38" s="364" t="s">
        <v>363</v>
      </c>
      <c r="G38" s="364"/>
    </row>
    <row r="39" spans="1:14" hidden="1" x14ac:dyDescent="0.25"/>
    <row r="44" spans="1:14" ht="15.65" x14ac:dyDescent="0.3">
      <c r="E44" s="364"/>
      <c r="F44" s="364"/>
      <c r="G44" s="364"/>
      <c r="H44" s="364"/>
    </row>
    <row r="45" spans="1:14" ht="15.65" x14ac:dyDescent="0.3">
      <c r="E45" s="247"/>
      <c r="H45" s="247"/>
    </row>
  </sheetData>
  <mergeCells count="11">
    <mergeCell ref="C19:J19"/>
    <mergeCell ref="C20:J22"/>
    <mergeCell ref="D23:I23"/>
    <mergeCell ref="E44:H44"/>
    <mergeCell ref="F38:G38"/>
    <mergeCell ref="F26:J28"/>
    <mergeCell ref="F3:J5"/>
    <mergeCell ref="I7:J7"/>
    <mergeCell ref="F7:H7"/>
    <mergeCell ref="C17:I17"/>
    <mergeCell ref="C18:J18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18"/>
  <sheetViews>
    <sheetView zoomScale="71" zoomScaleNormal="71" workbookViewId="0">
      <selection activeCell="A13" sqref="A13:AA13"/>
    </sheetView>
  </sheetViews>
  <sheetFormatPr defaultColWidth="9.109375" defaultRowHeight="16.899999999999999" x14ac:dyDescent="0.3"/>
  <cols>
    <col min="1" max="1" width="4" style="208" customWidth="1"/>
    <col min="2" max="2" width="56.109375" style="209" customWidth="1"/>
    <col min="3" max="3" width="14.88671875" style="209" customWidth="1"/>
    <col min="4" max="4" width="11.44140625" style="209" customWidth="1"/>
    <col min="5" max="5" width="10.44140625" style="209" customWidth="1"/>
    <col min="6" max="6" width="11" style="209" customWidth="1"/>
    <col min="7" max="7" width="9.6640625" style="209" customWidth="1"/>
    <col min="8" max="8" width="10" style="209" customWidth="1"/>
    <col min="9" max="9" width="7" style="209" customWidth="1"/>
    <col min="10" max="10" width="8.6640625" style="209" customWidth="1"/>
    <col min="11" max="11" width="8.33203125" style="209" customWidth="1"/>
    <col min="12" max="12" width="6.88671875" style="209" customWidth="1"/>
    <col min="13" max="14" width="9" style="209" customWidth="1"/>
    <col min="15" max="15" width="6.109375" style="209" customWidth="1"/>
    <col min="16" max="16" width="8.6640625" style="209" customWidth="1"/>
    <col min="17" max="17" width="9.5546875" style="209" customWidth="1"/>
    <col min="18" max="18" width="7.109375" style="209" customWidth="1"/>
    <col min="19" max="19" width="27.5546875" style="209" customWidth="1"/>
    <col min="20" max="16384" width="9.109375" style="209"/>
  </cols>
  <sheetData>
    <row r="2" spans="1:46" ht="15.85" customHeight="1" x14ac:dyDescent="0.3">
      <c r="A2" s="371" t="s">
        <v>311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</row>
    <row r="3" spans="1:46" ht="15.85" customHeight="1" x14ac:dyDescent="0.3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</row>
    <row r="5" spans="1:46" ht="23.35" customHeight="1" x14ac:dyDescent="0.3">
      <c r="A5" s="372" t="s">
        <v>0</v>
      </c>
      <c r="B5" s="373" t="s">
        <v>288</v>
      </c>
      <c r="C5" s="373" t="s">
        <v>264</v>
      </c>
      <c r="D5" s="373" t="s">
        <v>317</v>
      </c>
      <c r="E5" s="373"/>
      <c r="F5" s="373"/>
      <c r="G5" s="374" t="s">
        <v>255</v>
      </c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6"/>
      <c r="S5" s="367" t="s">
        <v>287</v>
      </c>
    </row>
    <row r="6" spans="1:46" ht="114.75" customHeight="1" x14ac:dyDescent="0.3">
      <c r="A6" s="372"/>
      <c r="B6" s="373"/>
      <c r="C6" s="373"/>
      <c r="D6" s="373"/>
      <c r="E6" s="373"/>
      <c r="F6" s="373"/>
      <c r="G6" s="370" t="s">
        <v>23</v>
      </c>
      <c r="H6" s="370"/>
      <c r="I6" s="370"/>
      <c r="J6" s="370" t="s">
        <v>365</v>
      </c>
      <c r="K6" s="370"/>
      <c r="L6" s="370"/>
      <c r="M6" s="370" t="s">
        <v>366</v>
      </c>
      <c r="N6" s="370"/>
      <c r="O6" s="370"/>
      <c r="P6" s="370" t="s">
        <v>367</v>
      </c>
      <c r="Q6" s="370"/>
      <c r="R6" s="370"/>
      <c r="S6" s="368"/>
    </row>
    <row r="7" spans="1:46" x14ac:dyDescent="0.3">
      <c r="A7" s="211"/>
      <c r="B7" s="211"/>
      <c r="C7" s="211"/>
      <c r="D7" s="211" t="s">
        <v>20</v>
      </c>
      <c r="E7" s="211" t="s">
        <v>21</v>
      </c>
      <c r="F7" s="211" t="s">
        <v>19</v>
      </c>
      <c r="G7" s="211" t="s">
        <v>20</v>
      </c>
      <c r="H7" s="211" t="s">
        <v>21</v>
      </c>
      <c r="I7" s="211" t="s">
        <v>19</v>
      </c>
      <c r="J7" s="211" t="s">
        <v>20</v>
      </c>
      <c r="K7" s="211" t="s">
        <v>21</v>
      </c>
      <c r="L7" s="211" t="s">
        <v>19</v>
      </c>
      <c r="M7" s="211" t="s">
        <v>20</v>
      </c>
      <c r="N7" s="211" t="s">
        <v>21</v>
      </c>
      <c r="O7" s="211" t="s">
        <v>19</v>
      </c>
      <c r="P7" s="211" t="s">
        <v>20</v>
      </c>
      <c r="Q7" s="211" t="s">
        <v>21</v>
      </c>
      <c r="R7" s="211" t="s">
        <v>19</v>
      </c>
      <c r="S7" s="369"/>
    </row>
    <row r="8" spans="1:46" ht="33.85" x14ac:dyDescent="0.3">
      <c r="A8" s="212" t="s">
        <v>266</v>
      </c>
      <c r="B8" s="213" t="s">
        <v>309</v>
      </c>
      <c r="C8" s="214">
        <v>14</v>
      </c>
      <c r="D8" s="214">
        <v>24</v>
      </c>
      <c r="E8" s="216">
        <v>20.9</v>
      </c>
      <c r="F8" s="261">
        <f>E8/D8*100</f>
        <v>87.083333333333329</v>
      </c>
      <c r="G8" s="216">
        <v>0.2</v>
      </c>
      <c r="H8" s="216">
        <v>0.2</v>
      </c>
      <c r="I8" s="215">
        <v>100</v>
      </c>
      <c r="J8" s="216">
        <v>20.7</v>
      </c>
      <c r="K8" s="216">
        <v>20.7</v>
      </c>
      <c r="L8" s="215">
        <v>100</v>
      </c>
      <c r="M8" s="216">
        <v>2.9</v>
      </c>
      <c r="N8" s="216"/>
      <c r="O8" s="215"/>
      <c r="P8" s="216">
        <v>0.2</v>
      </c>
      <c r="Q8" s="216"/>
      <c r="R8" s="215"/>
      <c r="S8" s="217"/>
    </row>
    <row r="9" spans="1:46" ht="67.650000000000006" x14ac:dyDescent="0.3">
      <c r="A9" s="218" t="s">
        <v>267</v>
      </c>
      <c r="B9" s="219" t="s">
        <v>310</v>
      </c>
      <c r="C9" s="220">
        <v>100</v>
      </c>
      <c r="D9" s="220">
        <v>100</v>
      </c>
      <c r="E9" s="221">
        <v>0</v>
      </c>
      <c r="F9" s="261">
        <f t="shared" ref="F9:F11" si="0">E9/D9*100</f>
        <v>0</v>
      </c>
      <c r="G9" s="221">
        <v>0</v>
      </c>
      <c r="H9" s="221">
        <v>0</v>
      </c>
      <c r="I9" s="221"/>
      <c r="J9" s="221">
        <v>0</v>
      </c>
      <c r="K9" s="221">
        <v>0</v>
      </c>
      <c r="L9" s="221">
        <v>0</v>
      </c>
      <c r="M9" s="221">
        <v>100</v>
      </c>
      <c r="N9" s="221"/>
      <c r="O9" s="221"/>
      <c r="P9" s="221">
        <v>0</v>
      </c>
      <c r="Q9" s="221"/>
      <c r="R9" s="221"/>
      <c r="S9" s="217"/>
    </row>
    <row r="10" spans="1:46" ht="33.85" x14ac:dyDescent="0.3">
      <c r="A10" s="218" t="s">
        <v>268</v>
      </c>
      <c r="B10" s="219" t="s">
        <v>314</v>
      </c>
      <c r="C10" s="220">
        <v>0</v>
      </c>
      <c r="D10" s="220">
        <v>43</v>
      </c>
      <c r="E10" s="223">
        <v>24.7</v>
      </c>
      <c r="F10" s="261">
        <f t="shared" si="0"/>
        <v>57.441860465116278</v>
      </c>
      <c r="G10" s="222">
        <v>0</v>
      </c>
      <c r="H10" s="222">
        <v>0</v>
      </c>
      <c r="I10" s="222"/>
      <c r="J10" s="223">
        <v>24.7</v>
      </c>
      <c r="K10" s="223">
        <v>24.7</v>
      </c>
      <c r="L10" s="222">
        <v>100</v>
      </c>
      <c r="M10" s="222">
        <v>18.3</v>
      </c>
      <c r="N10" s="222"/>
      <c r="O10" s="222"/>
      <c r="P10" s="222">
        <v>0</v>
      </c>
      <c r="Q10" s="222"/>
      <c r="R10" s="222"/>
      <c r="S10" s="224"/>
    </row>
    <row r="11" spans="1:46" s="229" customFormat="1" ht="50.75" x14ac:dyDescent="0.3">
      <c r="A11" s="225" t="s">
        <v>315</v>
      </c>
      <c r="B11" s="226" t="s">
        <v>316</v>
      </c>
      <c r="C11" s="220">
        <v>0</v>
      </c>
      <c r="D11" s="252">
        <v>9.718</v>
      </c>
      <c r="E11" s="227">
        <v>7.8239999999999998</v>
      </c>
      <c r="F11" s="261">
        <f t="shared" si="0"/>
        <v>80.510393084996906</v>
      </c>
      <c r="G11" s="220">
        <v>0</v>
      </c>
      <c r="H11" s="220">
        <v>0</v>
      </c>
      <c r="I11" s="220"/>
      <c r="J11" s="227">
        <v>7.8239999999999998</v>
      </c>
      <c r="K11" s="227">
        <v>7.8239999999999998</v>
      </c>
      <c r="L11" s="220">
        <v>100</v>
      </c>
      <c r="M11" s="227">
        <v>9.718</v>
      </c>
      <c r="N11" s="220"/>
      <c r="O11" s="220"/>
      <c r="P11" s="220">
        <v>0</v>
      </c>
      <c r="Q11" s="220"/>
      <c r="R11" s="220"/>
      <c r="S11" s="220"/>
      <c r="T11" s="228"/>
    </row>
    <row r="12" spans="1:46" s="229" customFormat="1" x14ac:dyDescent="0.3">
      <c r="A12" s="230"/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</row>
    <row r="13" spans="1:46" s="229" customFormat="1" ht="70.900000000000006" customHeight="1" x14ac:dyDescent="0.3">
      <c r="A13" s="366"/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6"/>
    </row>
    <row r="14" spans="1:46" s="229" customFormat="1" x14ac:dyDescent="0.3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</row>
    <row r="15" spans="1:46" s="229" customFormat="1" x14ac:dyDescent="0.3">
      <c r="A15" s="232" t="s">
        <v>379</v>
      </c>
      <c r="B15" s="232"/>
      <c r="C15" s="233"/>
      <c r="D15" s="233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</row>
    <row r="16" spans="1:46" s="240" customFormat="1" ht="14.25" customHeight="1" x14ac:dyDescent="0.3">
      <c r="A16" s="235" t="s">
        <v>341</v>
      </c>
      <c r="B16" s="236"/>
      <c r="C16" s="236"/>
      <c r="D16" s="237"/>
      <c r="E16" s="238"/>
      <c r="F16" s="238"/>
      <c r="G16" s="238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9"/>
      <c r="W16" s="239"/>
      <c r="X16" s="239"/>
      <c r="Y16" s="239"/>
      <c r="Z16" s="239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</row>
    <row r="17" spans="1:42" s="240" customFormat="1" x14ac:dyDescent="0.3">
      <c r="A17" s="235"/>
      <c r="B17" s="236"/>
      <c r="C17" s="236"/>
      <c r="D17" s="237"/>
      <c r="E17" s="238"/>
      <c r="F17" s="238"/>
      <c r="G17" s="238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9"/>
      <c r="W17" s="239"/>
      <c r="X17" s="239"/>
      <c r="Y17" s="239"/>
      <c r="Z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6"/>
      <c r="AL17" s="236"/>
      <c r="AM17" s="236"/>
      <c r="AN17" s="239"/>
      <c r="AO17" s="239"/>
      <c r="AP17" s="239"/>
    </row>
    <row r="18" spans="1:42" x14ac:dyDescent="0.3">
      <c r="A18" s="234"/>
    </row>
  </sheetData>
  <mergeCells count="12">
    <mergeCell ref="A13:AA13"/>
    <mergeCell ref="S5:S7"/>
    <mergeCell ref="M6:O6"/>
    <mergeCell ref="P6:R6"/>
    <mergeCell ref="A2:R2"/>
    <mergeCell ref="A5:A6"/>
    <mergeCell ref="B5:B6"/>
    <mergeCell ref="C5:C6"/>
    <mergeCell ref="D5:F6"/>
    <mergeCell ref="G6:I6"/>
    <mergeCell ref="J6:L6"/>
    <mergeCell ref="G5:R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"/>
  <sheetViews>
    <sheetView zoomScale="95" zoomScaleNormal="95" workbookViewId="0">
      <selection activeCell="C5" sqref="C5:C9"/>
    </sheetView>
  </sheetViews>
  <sheetFormatPr defaultRowHeight="15.05" x14ac:dyDescent="0.3"/>
  <cols>
    <col min="1" max="1" width="4.33203125" style="132" customWidth="1"/>
    <col min="2" max="2" width="36.88671875" style="132" customWidth="1"/>
    <col min="3" max="3" width="98.33203125" style="132" customWidth="1"/>
    <col min="4" max="256" width="8.88671875" style="132"/>
    <col min="257" max="257" width="4.33203125" style="132" customWidth="1"/>
    <col min="258" max="258" width="35.6640625" style="132" customWidth="1"/>
    <col min="259" max="259" width="40.5546875" style="132" customWidth="1"/>
    <col min="260" max="512" width="8.88671875" style="132"/>
    <col min="513" max="513" width="4.33203125" style="132" customWidth="1"/>
    <col min="514" max="514" width="35.6640625" style="132" customWidth="1"/>
    <col min="515" max="515" width="40.5546875" style="132" customWidth="1"/>
    <col min="516" max="768" width="8.88671875" style="132"/>
    <col min="769" max="769" width="4.33203125" style="132" customWidth="1"/>
    <col min="770" max="770" width="35.6640625" style="132" customWidth="1"/>
    <col min="771" max="771" width="40.5546875" style="132" customWidth="1"/>
    <col min="772" max="1024" width="8.88671875" style="132"/>
    <col min="1025" max="1025" width="4.33203125" style="132" customWidth="1"/>
    <col min="1026" max="1026" width="35.6640625" style="132" customWidth="1"/>
    <col min="1027" max="1027" width="40.5546875" style="132" customWidth="1"/>
    <col min="1028" max="1280" width="8.88671875" style="132"/>
    <col min="1281" max="1281" width="4.33203125" style="132" customWidth="1"/>
    <col min="1282" max="1282" width="35.6640625" style="132" customWidth="1"/>
    <col min="1283" max="1283" width="40.5546875" style="132" customWidth="1"/>
    <col min="1284" max="1536" width="8.88671875" style="132"/>
    <col min="1537" max="1537" width="4.33203125" style="132" customWidth="1"/>
    <col min="1538" max="1538" width="35.6640625" style="132" customWidth="1"/>
    <col min="1539" max="1539" width="40.5546875" style="132" customWidth="1"/>
    <col min="1540" max="1792" width="8.88671875" style="132"/>
    <col min="1793" max="1793" width="4.33203125" style="132" customWidth="1"/>
    <col min="1794" max="1794" width="35.6640625" style="132" customWidth="1"/>
    <col min="1795" max="1795" width="40.5546875" style="132" customWidth="1"/>
    <col min="1796" max="2048" width="8.88671875" style="132"/>
    <col min="2049" max="2049" width="4.33203125" style="132" customWidth="1"/>
    <col min="2050" max="2050" width="35.6640625" style="132" customWidth="1"/>
    <col min="2051" max="2051" width="40.5546875" style="132" customWidth="1"/>
    <col min="2052" max="2304" width="8.88671875" style="132"/>
    <col min="2305" max="2305" width="4.33203125" style="132" customWidth="1"/>
    <col min="2306" max="2306" width="35.6640625" style="132" customWidth="1"/>
    <col min="2307" max="2307" width="40.5546875" style="132" customWidth="1"/>
    <col min="2308" max="2560" width="8.88671875" style="132"/>
    <col min="2561" max="2561" width="4.33203125" style="132" customWidth="1"/>
    <col min="2562" max="2562" width="35.6640625" style="132" customWidth="1"/>
    <col min="2563" max="2563" width="40.5546875" style="132" customWidth="1"/>
    <col min="2564" max="2816" width="8.88671875" style="132"/>
    <col min="2817" max="2817" width="4.33203125" style="132" customWidth="1"/>
    <col min="2818" max="2818" width="35.6640625" style="132" customWidth="1"/>
    <col min="2819" max="2819" width="40.5546875" style="132" customWidth="1"/>
    <col min="2820" max="3072" width="8.88671875" style="132"/>
    <col min="3073" max="3073" width="4.33203125" style="132" customWidth="1"/>
    <col min="3074" max="3074" width="35.6640625" style="132" customWidth="1"/>
    <col min="3075" max="3075" width="40.5546875" style="132" customWidth="1"/>
    <col min="3076" max="3328" width="8.88671875" style="132"/>
    <col min="3329" max="3329" width="4.33203125" style="132" customWidth="1"/>
    <col min="3330" max="3330" width="35.6640625" style="132" customWidth="1"/>
    <col min="3331" max="3331" width="40.5546875" style="132" customWidth="1"/>
    <col min="3332" max="3584" width="8.88671875" style="132"/>
    <col min="3585" max="3585" width="4.33203125" style="132" customWidth="1"/>
    <col min="3586" max="3586" width="35.6640625" style="132" customWidth="1"/>
    <col min="3587" max="3587" width="40.5546875" style="132" customWidth="1"/>
    <col min="3588" max="3840" width="8.88671875" style="132"/>
    <col min="3841" max="3841" width="4.33203125" style="132" customWidth="1"/>
    <col min="3842" max="3842" width="35.6640625" style="132" customWidth="1"/>
    <col min="3843" max="3843" width="40.5546875" style="132" customWidth="1"/>
    <col min="3844" max="4096" width="8.88671875" style="132"/>
    <col min="4097" max="4097" width="4.33203125" style="132" customWidth="1"/>
    <col min="4098" max="4098" width="35.6640625" style="132" customWidth="1"/>
    <col min="4099" max="4099" width="40.5546875" style="132" customWidth="1"/>
    <col min="4100" max="4352" width="8.88671875" style="132"/>
    <col min="4353" max="4353" width="4.33203125" style="132" customWidth="1"/>
    <col min="4354" max="4354" width="35.6640625" style="132" customWidth="1"/>
    <col min="4355" max="4355" width="40.5546875" style="132" customWidth="1"/>
    <col min="4356" max="4608" width="8.88671875" style="132"/>
    <col min="4609" max="4609" width="4.33203125" style="132" customWidth="1"/>
    <col min="4610" max="4610" width="35.6640625" style="132" customWidth="1"/>
    <col min="4611" max="4611" width="40.5546875" style="132" customWidth="1"/>
    <col min="4612" max="4864" width="8.88671875" style="132"/>
    <col min="4865" max="4865" width="4.33203125" style="132" customWidth="1"/>
    <col min="4866" max="4866" width="35.6640625" style="132" customWidth="1"/>
    <col min="4867" max="4867" width="40.5546875" style="132" customWidth="1"/>
    <col min="4868" max="5120" width="8.88671875" style="132"/>
    <col min="5121" max="5121" width="4.33203125" style="132" customWidth="1"/>
    <col min="5122" max="5122" width="35.6640625" style="132" customWidth="1"/>
    <col min="5123" max="5123" width="40.5546875" style="132" customWidth="1"/>
    <col min="5124" max="5376" width="8.88671875" style="132"/>
    <col min="5377" max="5377" width="4.33203125" style="132" customWidth="1"/>
    <col min="5378" max="5378" width="35.6640625" style="132" customWidth="1"/>
    <col min="5379" max="5379" width="40.5546875" style="132" customWidth="1"/>
    <col min="5380" max="5632" width="8.88671875" style="132"/>
    <col min="5633" max="5633" width="4.33203125" style="132" customWidth="1"/>
    <col min="5634" max="5634" width="35.6640625" style="132" customWidth="1"/>
    <col min="5635" max="5635" width="40.5546875" style="132" customWidth="1"/>
    <col min="5636" max="5888" width="8.88671875" style="132"/>
    <col min="5889" max="5889" width="4.33203125" style="132" customWidth="1"/>
    <col min="5890" max="5890" width="35.6640625" style="132" customWidth="1"/>
    <col min="5891" max="5891" width="40.5546875" style="132" customWidth="1"/>
    <col min="5892" max="6144" width="8.88671875" style="132"/>
    <col min="6145" max="6145" width="4.33203125" style="132" customWidth="1"/>
    <col min="6146" max="6146" width="35.6640625" style="132" customWidth="1"/>
    <col min="6147" max="6147" width="40.5546875" style="132" customWidth="1"/>
    <col min="6148" max="6400" width="8.88671875" style="132"/>
    <col min="6401" max="6401" width="4.33203125" style="132" customWidth="1"/>
    <col min="6402" max="6402" width="35.6640625" style="132" customWidth="1"/>
    <col min="6403" max="6403" width="40.5546875" style="132" customWidth="1"/>
    <col min="6404" max="6656" width="8.88671875" style="132"/>
    <col min="6657" max="6657" width="4.33203125" style="132" customWidth="1"/>
    <col min="6658" max="6658" width="35.6640625" style="132" customWidth="1"/>
    <col min="6659" max="6659" width="40.5546875" style="132" customWidth="1"/>
    <col min="6660" max="6912" width="8.88671875" style="132"/>
    <col min="6913" max="6913" width="4.33203125" style="132" customWidth="1"/>
    <col min="6914" max="6914" width="35.6640625" style="132" customWidth="1"/>
    <col min="6915" max="6915" width="40.5546875" style="132" customWidth="1"/>
    <col min="6916" max="7168" width="8.88671875" style="132"/>
    <col min="7169" max="7169" width="4.33203125" style="132" customWidth="1"/>
    <col min="7170" max="7170" width="35.6640625" style="132" customWidth="1"/>
    <col min="7171" max="7171" width="40.5546875" style="132" customWidth="1"/>
    <col min="7172" max="7424" width="8.88671875" style="132"/>
    <col min="7425" max="7425" width="4.33203125" style="132" customWidth="1"/>
    <col min="7426" max="7426" width="35.6640625" style="132" customWidth="1"/>
    <col min="7427" max="7427" width="40.5546875" style="132" customWidth="1"/>
    <col min="7428" max="7680" width="8.88671875" style="132"/>
    <col min="7681" max="7681" width="4.33203125" style="132" customWidth="1"/>
    <col min="7682" max="7682" width="35.6640625" style="132" customWidth="1"/>
    <col min="7683" max="7683" width="40.5546875" style="132" customWidth="1"/>
    <col min="7684" max="7936" width="8.88671875" style="132"/>
    <col min="7937" max="7937" width="4.33203125" style="132" customWidth="1"/>
    <col min="7938" max="7938" width="35.6640625" style="132" customWidth="1"/>
    <col min="7939" max="7939" width="40.5546875" style="132" customWidth="1"/>
    <col min="7940" max="8192" width="8.88671875" style="132"/>
    <col min="8193" max="8193" width="4.33203125" style="132" customWidth="1"/>
    <col min="8194" max="8194" width="35.6640625" style="132" customWidth="1"/>
    <col min="8195" max="8195" width="40.5546875" style="132" customWidth="1"/>
    <col min="8196" max="8448" width="8.88671875" style="132"/>
    <col min="8449" max="8449" width="4.33203125" style="132" customWidth="1"/>
    <col min="8450" max="8450" width="35.6640625" style="132" customWidth="1"/>
    <col min="8451" max="8451" width="40.5546875" style="132" customWidth="1"/>
    <col min="8452" max="8704" width="8.88671875" style="132"/>
    <col min="8705" max="8705" width="4.33203125" style="132" customWidth="1"/>
    <col min="8706" max="8706" width="35.6640625" style="132" customWidth="1"/>
    <col min="8707" max="8707" width="40.5546875" style="132" customWidth="1"/>
    <col min="8708" max="8960" width="8.88671875" style="132"/>
    <col min="8961" max="8961" width="4.33203125" style="132" customWidth="1"/>
    <col min="8962" max="8962" width="35.6640625" style="132" customWidth="1"/>
    <col min="8963" max="8963" width="40.5546875" style="132" customWidth="1"/>
    <col min="8964" max="9216" width="8.88671875" style="132"/>
    <col min="9217" max="9217" width="4.33203125" style="132" customWidth="1"/>
    <col min="9218" max="9218" width="35.6640625" style="132" customWidth="1"/>
    <col min="9219" max="9219" width="40.5546875" style="132" customWidth="1"/>
    <col min="9220" max="9472" width="8.88671875" style="132"/>
    <col min="9473" max="9473" width="4.33203125" style="132" customWidth="1"/>
    <col min="9474" max="9474" width="35.6640625" style="132" customWidth="1"/>
    <col min="9475" max="9475" width="40.5546875" style="132" customWidth="1"/>
    <col min="9476" max="9728" width="8.88671875" style="132"/>
    <col min="9729" max="9729" width="4.33203125" style="132" customWidth="1"/>
    <col min="9730" max="9730" width="35.6640625" style="132" customWidth="1"/>
    <col min="9731" max="9731" width="40.5546875" style="132" customWidth="1"/>
    <col min="9732" max="9984" width="8.88671875" style="132"/>
    <col min="9985" max="9985" width="4.33203125" style="132" customWidth="1"/>
    <col min="9986" max="9986" width="35.6640625" style="132" customWidth="1"/>
    <col min="9987" max="9987" width="40.5546875" style="132" customWidth="1"/>
    <col min="9988" max="10240" width="8.88671875" style="132"/>
    <col min="10241" max="10241" width="4.33203125" style="132" customWidth="1"/>
    <col min="10242" max="10242" width="35.6640625" style="132" customWidth="1"/>
    <col min="10243" max="10243" width="40.5546875" style="132" customWidth="1"/>
    <col min="10244" max="10496" width="8.88671875" style="132"/>
    <col min="10497" max="10497" width="4.33203125" style="132" customWidth="1"/>
    <col min="10498" max="10498" width="35.6640625" style="132" customWidth="1"/>
    <col min="10499" max="10499" width="40.5546875" style="132" customWidth="1"/>
    <col min="10500" max="10752" width="8.88671875" style="132"/>
    <col min="10753" max="10753" width="4.33203125" style="132" customWidth="1"/>
    <col min="10754" max="10754" width="35.6640625" style="132" customWidth="1"/>
    <col min="10755" max="10755" width="40.5546875" style="132" customWidth="1"/>
    <col min="10756" max="11008" width="8.88671875" style="132"/>
    <col min="11009" max="11009" width="4.33203125" style="132" customWidth="1"/>
    <col min="11010" max="11010" width="35.6640625" style="132" customWidth="1"/>
    <col min="11011" max="11011" width="40.5546875" style="132" customWidth="1"/>
    <col min="11012" max="11264" width="8.88671875" style="132"/>
    <col min="11265" max="11265" width="4.33203125" style="132" customWidth="1"/>
    <col min="11266" max="11266" width="35.6640625" style="132" customWidth="1"/>
    <col min="11267" max="11267" width="40.5546875" style="132" customWidth="1"/>
    <col min="11268" max="11520" width="8.88671875" style="132"/>
    <col min="11521" max="11521" width="4.33203125" style="132" customWidth="1"/>
    <col min="11522" max="11522" width="35.6640625" style="132" customWidth="1"/>
    <col min="11523" max="11523" width="40.5546875" style="132" customWidth="1"/>
    <col min="11524" max="11776" width="8.88671875" style="132"/>
    <col min="11777" max="11777" width="4.33203125" style="132" customWidth="1"/>
    <col min="11778" max="11778" width="35.6640625" style="132" customWidth="1"/>
    <col min="11779" max="11779" width="40.5546875" style="132" customWidth="1"/>
    <col min="11780" max="12032" width="8.88671875" style="132"/>
    <col min="12033" max="12033" width="4.33203125" style="132" customWidth="1"/>
    <col min="12034" max="12034" width="35.6640625" style="132" customWidth="1"/>
    <col min="12035" max="12035" width="40.5546875" style="132" customWidth="1"/>
    <col min="12036" max="12288" width="8.88671875" style="132"/>
    <col min="12289" max="12289" width="4.33203125" style="132" customWidth="1"/>
    <col min="12290" max="12290" width="35.6640625" style="132" customWidth="1"/>
    <col min="12291" max="12291" width="40.5546875" style="132" customWidth="1"/>
    <col min="12292" max="12544" width="8.88671875" style="132"/>
    <col min="12545" max="12545" width="4.33203125" style="132" customWidth="1"/>
    <col min="12546" max="12546" width="35.6640625" style="132" customWidth="1"/>
    <col min="12547" max="12547" width="40.5546875" style="132" customWidth="1"/>
    <col min="12548" max="12800" width="8.88671875" style="132"/>
    <col min="12801" max="12801" width="4.33203125" style="132" customWidth="1"/>
    <col min="12802" max="12802" width="35.6640625" style="132" customWidth="1"/>
    <col min="12803" max="12803" width="40.5546875" style="132" customWidth="1"/>
    <col min="12804" max="13056" width="8.88671875" style="132"/>
    <col min="13057" max="13057" width="4.33203125" style="132" customWidth="1"/>
    <col min="13058" max="13058" width="35.6640625" style="132" customWidth="1"/>
    <col min="13059" max="13059" width="40.5546875" style="132" customWidth="1"/>
    <col min="13060" max="13312" width="8.88671875" style="132"/>
    <col min="13313" max="13313" width="4.33203125" style="132" customWidth="1"/>
    <col min="13314" max="13314" width="35.6640625" style="132" customWidth="1"/>
    <col min="13315" max="13315" width="40.5546875" style="132" customWidth="1"/>
    <col min="13316" max="13568" width="8.88671875" style="132"/>
    <col min="13569" max="13569" width="4.33203125" style="132" customWidth="1"/>
    <col min="13570" max="13570" width="35.6640625" style="132" customWidth="1"/>
    <col min="13571" max="13571" width="40.5546875" style="132" customWidth="1"/>
    <col min="13572" max="13824" width="8.88671875" style="132"/>
    <col min="13825" max="13825" width="4.33203125" style="132" customWidth="1"/>
    <col min="13826" max="13826" width="35.6640625" style="132" customWidth="1"/>
    <col min="13827" max="13827" width="40.5546875" style="132" customWidth="1"/>
    <col min="13828" max="14080" width="8.88671875" style="132"/>
    <col min="14081" max="14081" width="4.33203125" style="132" customWidth="1"/>
    <col min="14082" max="14082" width="35.6640625" style="132" customWidth="1"/>
    <col min="14083" max="14083" width="40.5546875" style="132" customWidth="1"/>
    <col min="14084" max="14336" width="8.88671875" style="132"/>
    <col min="14337" max="14337" width="4.33203125" style="132" customWidth="1"/>
    <col min="14338" max="14338" width="35.6640625" style="132" customWidth="1"/>
    <col min="14339" max="14339" width="40.5546875" style="132" customWidth="1"/>
    <col min="14340" max="14592" width="8.88671875" style="132"/>
    <col min="14593" max="14593" width="4.33203125" style="132" customWidth="1"/>
    <col min="14594" max="14594" width="35.6640625" style="132" customWidth="1"/>
    <col min="14595" max="14595" width="40.5546875" style="132" customWidth="1"/>
    <col min="14596" max="14848" width="8.88671875" style="132"/>
    <col min="14849" max="14849" width="4.33203125" style="132" customWidth="1"/>
    <col min="14850" max="14850" width="35.6640625" style="132" customWidth="1"/>
    <col min="14851" max="14851" width="40.5546875" style="132" customWidth="1"/>
    <col min="14852" max="15104" width="8.88671875" style="132"/>
    <col min="15105" max="15105" width="4.33203125" style="132" customWidth="1"/>
    <col min="15106" max="15106" width="35.6640625" style="132" customWidth="1"/>
    <col min="15107" max="15107" width="40.5546875" style="132" customWidth="1"/>
    <col min="15108" max="15360" width="8.88671875" style="132"/>
    <col min="15361" max="15361" width="4.33203125" style="132" customWidth="1"/>
    <col min="15362" max="15362" width="35.6640625" style="132" customWidth="1"/>
    <col min="15363" max="15363" width="40.5546875" style="132" customWidth="1"/>
    <col min="15364" max="15616" width="8.88671875" style="132"/>
    <col min="15617" max="15617" width="4.33203125" style="132" customWidth="1"/>
    <col min="15618" max="15618" width="35.6640625" style="132" customWidth="1"/>
    <col min="15619" max="15619" width="40.5546875" style="132" customWidth="1"/>
    <col min="15620" max="15872" width="8.88671875" style="132"/>
    <col min="15873" max="15873" width="4.33203125" style="132" customWidth="1"/>
    <col min="15874" max="15874" width="35.6640625" style="132" customWidth="1"/>
    <col min="15875" max="15875" width="40.5546875" style="132" customWidth="1"/>
    <col min="15876" max="16128" width="8.88671875" style="132"/>
    <col min="16129" max="16129" width="4.33203125" style="132" customWidth="1"/>
    <col min="16130" max="16130" width="35.6640625" style="132" customWidth="1"/>
    <col min="16131" max="16131" width="40.5546875" style="132" customWidth="1"/>
    <col min="16132" max="16384" width="8.88671875" style="132"/>
  </cols>
  <sheetData>
    <row r="1" spans="1:47" ht="22.55" customHeight="1" x14ac:dyDescent="0.3">
      <c r="A1" s="129"/>
      <c r="B1" s="130"/>
      <c r="C1" s="131" t="s">
        <v>260</v>
      </c>
      <c r="D1" s="130"/>
      <c r="E1" s="130"/>
      <c r="F1" s="130"/>
      <c r="G1" s="130"/>
      <c r="H1" s="130"/>
      <c r="I1" s="130"/>
      <c r="J1" s="130"/>
      <c r="K1" s="130"/>
    </row>
    <row r="2" spans="1:47" ht="44.45" customHeight="1" x14ac:dyDescent="0.3">
      <c r="A2" s="129"/>
      <c r="B2" s="377" t="s">
        <v>275</v>
      </c>
      <c r="C2" s="377"/>
      <c r="D2" s="133"/>
      <c r="E2" s="133"/>
      <c r="F2" s="133"/>
      <c r="G2" s="133"/>
      <c r="H2" s="133"/>
      <c r="I2" s="133"/>
      <c r="J2" s="133"/>
      <c r="K2" s="133"/>
    </row>
    <row r="3" spans="1:47" s="135" customFormat="1" ht="40.25" customHeight="1" x14ac:dyDescent="0.3">
      <c r="A3" s="136" t="s">
        <v>266</v>
      </c>
      <c r="B3" s="127" t="s">
        <v>272</v>
      </c>
      <c r="C3" s="148"/>
      <c r="D3" s="134"/>
      <c r="E3" s="134"/>
      <c r="F3" s="134"/>
      <c r="G3" s="134"/>
      <c r="H3" s="134"/>
      <c r="I3" s="134"/>
      <c r="J3" s="134"/>
      <c r="K3" s="134"/>
    </row>
    <row r="4" spans="1:47" s="135" customFormat="1" ht="26.3" x14ac:dyDescent="0.3">
      <c r="A4" s="136" t="s">
        <v>267</v>
      </c>
      <c r="B4" s="127" t="s">
        <v>276</v>
      </c>
      <c r="C4" s="148"/>
      <c r="D4" s="134"/>
      <c r="E4" s="134"/>
      <c r="F4" s="134"/>
      <c r="G4" s="134"/>
      <c r="H4" s="134"/>
      <c r="I4" s="134"/>
      <c r="J4" s="134"/>
      <c r="K4" s="134"/>
    </row>
    <row r="5" spans="1:47" s="138" customFormat="1" ht="15.05" customHeight="1" x14ac:dyDescent="0.25">
      <c r="A5" s="136" t="s">
        <v>6</v>
      </c>
      <c r="B5" s="127"/>
      <c r="C5" s="310"/>
      <c r="D5" s="137"/>
      <c r="E5" s="137"/>
      <c r="F5" s="137"/>
      <c r="G5" s="137"/>
      <c r="H5" s="137"/>
      <c r="I5" s="137"/>
      <c r="J5" s="137"/>
      <c r="K5" s="137"/>
    </row>
    <row r="6" spans="1:47" s="138" customFormat="1" ht="15.05" customHeight="1" x14ac:dyDescent="0.25">
      <c r="A6" s="136" t="s">
        <v>7</v>
      </c>
      <c r="B6" s="127"/>
      <c r="C6" s="316"/>
      <c r="D6" s="137"/>
      <c r="E6" s="137"/>
      <c r="F6" s="137"/>
      <c r="G6" s="137"/>
      <c r="H6" s="137"/>
      <c r="I6" s="137"/>
      <c r="J6" s="137"/>
      <c r="K6" s="137"/>
    </row>
    <row r="7" spans="1:47" s="138" customFormat="1" ht="15.05" customHeight="1" x14ac:dyDescent="0.25">
      <c r="A7" s="136" t="s">
        <v>8</v>
      </c>
      <c r="B7" s="127"/>
      <c r="C7" s="316"/>
      <c r="D7" s="137"/>
      <c r="E7" s="137"/>
      <c r="F7" s="137"/>
      <c r="G7" s="137"/>
      <c r="H7" s="137"/>
      <c r="I7" s="137"/>
      <c r="J7" s="137"/>
      <c r="K7" s="137"/>
    </row>
    <row r="8" spans="1:47" s="138" customFormat="1" ht="15.05" customHeight="1" x14ac:dyDescent="0.25">
      <c r="A8" s="136" t="s">
        <v>14</v>
      </c>
      <c r="B8" s="127"/>
      <c r="C8" s="316"/>
      <c r="D8" s="137"/>
      <c r="E8" s="137"/>
      <c r="F8" s="137"/>
      <c r="G8" s="137"/>
      <c r="H8" s="137"/>
      <c r="I8" s="137"/>
      <c r="J8" s="137"/>
      <c r="K8" s="137"/>
    </row>
    <row r="9" spans="1:47" s="138" customFormat="1" ht="15.05" customHeight="1" x14ac:dyDescent="0.25">
      <c r="A9" s="136" t="s">
        <v>15</v>
      </c>
      <c r="B9" s="127"/>
      <c r="C9" s="311"/>
      <c r="D9" s="137"/>
      <c r="E9" s="137"/>
      <c r="F9" s="137"/>
      <c r="G9" s="137"/>
      <c r="H9" s="137"/>
      <c r="I9" s="137"/>
      <c r="J9" s="137"/>
      <c r="K9" s="137"/>
    </row>
    <row r="10" spans="1:47" ht="15.85" customHeight="1" x14ac:dyDescent="0.3">
      <c r="A10" s="136"/>
      <c r="B10" s="127" t="s">
        <v>273</v>
      </c>
      <c r="C10" s="148"/>
      <c r="D10" s="137"/>
      <c r="E10" s="137"/>
      <c r="F10" s="137"/>
      <c r="G10" s="137"/>
      <c r="H10" s="137"/>
      <c r="I10" s="137"/>
      <c r="J10" s="137"/>
      <c r="K10" s="137"/>
    </row>
    <row r="11" spans="1:47" s="135" customFormat="1" ht="52.6" x14ac:dyDescent="0.3">
      <c r="A11" s="151" t="s">
        <v>268</v>
      </c>
      <c r="B11" s="127" t="s">
        <v>279</v>
      </c>
      <c r="C11" s="148"/>
      <c r="D11" s="134"/>
      <c r="E11" s="134"/>
      <c r="F11" s="134"/>
      <c r="G11" s="134"/>
      <c r="H11" s="134"/>
      <c r="I11" s="134"/>
      <c r="J11" s="134"/>
      <c r="K11" s="134"/>
    </row>
    <row r="12" spans="1:47" x14ac:dyDescent="0.3">
      <c r="A12" s="139"/>
      <c r="B12" s="140" t="s">
        <v>274</v>
      </c>
      <c r="C12" s="141"/>
      <c r="D12" s="133"/>
      <c r="E12" s="133"/>
      <c r="F12" s="133"/>
      <c r="G12" s="133"/>
      <c r="H12" s="133"/>
      <c r="I12" s="133"/>
      <c r="J12" s="133"/>
      <c r="K12" s="133"/>
    </row>
    <row r="13" spans="1:47" x14ac:dyDescent="0.3">
      <c r="A13" s="139"/>
      <c r="B13" s="142"/>
      <c r="C13" s="143"/>
      <c r="D13" s="133"/>
      <c r="E13" s="133"/>
      <c r="F13" s="133"/>
      <c r="G13" s="133"/>
      <c r="H13" s="133"/>
      <c r="I13" s="133"/>
      <c r="J13" s="133"/>
      <c r="K13" s="133"/>
    </row>
    <row r="14" spans="1:47" x14ac:dyDescent="0.3">
      <c r="A14" s="139"/>
      <c r="B14" s="142"/>
      <c r="C14" s="142"/>
      <c r="D14" s="133"/>
      <c r="E14" s="133"/>
      <c r="F14" s="133"/>
      <c r="G14" s="133"/>
      <c r="H14" s="133"/>
      <c r="I14" s="133"/>
      <c r="J14" s="133"/>
      <c r="K14" s="133"/>
    </row>
    <row r="15" spans="1:47" s="137" customFormat="1" ht="34.450000000000003" customHeight="1" x14ac:dyDescent="0.25">
      <c r="A15" s="378" t="s">
        <v>277</v>
      </c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8"/>
      <c r="AB15" s="378"/>
      <c r="AC15" s="378"/>
      <c r="AD15" s="378"/>
      <c r="AE15" s="378"/>
      <c r="AF15" s="378"/>
      <c r="AG15" s="378"/>
      <c r="AH15" s="378"/>
      <c r="AI15" s="378"/>
      <c r="AJ15" s="378"/>
      <c r="AK15" s="378"/>
      <c r="AL15" s="378"/>
      <c r="AM15" s="378"/>
      <c r="AN15" s="378"/>
      <c r="AO15" s="378"/>
      <c r="AP15" s="378"/>
      <c r="AQ15" s="378"/>
      <c r="AR15" s="378"/>
      <c r="AS15" s="378"/>
      <c r="AT15" s="378"/>
      <c r="AU15" s="144"/>
    </row>
    <row r="16" spans="1:47" x14ac:dyDescent="0.3">
      <c r="A16" s="129"/>
      <c r="B16" s="145"/>
      <c r="C16" s="145"/>
      <c r="D16" s="133"/>
      <c r="E16" s="133"/>
      <c r="F16" s="133"/>
      <c r="G16" s="133"/>
      <c r="H16" s="133"/>
      <c r="I16" s="133"/>
      <c r="J16" s="133"/>
      <c r="K16" s="133"/>
    </row>
    <row r="17" spans="1:11" x14ac:dyDescent="0.3">
      <c r="A17" s="129"/>
      <c r="B17" s="379" t="s">
        <v>278</v>
      </c>
      <c r="C17" s="379"/>
      <c r="D17" s="379"/>
      <c r="E17" s="379"/>
      <c r="F17" s="379"/>
      <c r="G17" s="379"/>
      <c r="H17" s="379"/>
      <c r="I17" s="379"/>
      <c r="J17" s="133"/>
      <c r="K17" s="133"/>
    </row>
    <row r="18" spans="1:11" x14ac:dyDescent="0.3">
      <c r="A18" s="129"/>
      <c r="B18" s="146"/>
      <c r="C18" s="147"/>
      <c r="D18" s="130"/>
      <c r="E18" s="130"/>
      <c r="F18" s="130"/>
      <c r="G18" s="130"/>
      <c r="H18" s="130"/>
      <c r="I18" s="130"/>
      <c r="J18" s="130"/>
      <c r="K18" s="130"/>
    </row>
  </sheetData>
  <mergeCells count="4">
    <mergeCell ref="B2:C2"/>
    <mergeCell ref="C5:C9"/>
    <mergeCell ref="A15:AT15"/>
    <mergeCell ref="B17:I17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6"/>
  <sheetViews>
    <sheetView topLeftCell="A12" workbookViewId="0">
      <selection activeCell="H32" sqref="H32"/>
    </sheetView>
  </sheetViews>
  <sheetFormatPr defaultColWidth="9.109375" defaultRowHeight="11.3" x14ac:dyDescent="0.2"/>
  <cols>
    <col min="1" max="1" width="3.5546875" style="174" customWidth="1"/>
    <col min="2" max="2" width="11.6640625" style="174" customWidth="1"/>
    <col min="3" max="3" width="7.44140625" style="175" customWidth="1"/>
    <col min="4" max="4" width="13.44140625" style="174" customWidth="1"/>
    <col min="5" max="5" width="14.33203125" style="174" customWidth="1"/>
    <col min="6" max="6" width="14.6640625" style="174" customWidth="1"/>
    <col min="7" max="7" width="5.5546875" style="174" customWidth="1"/>
    <col min="8" max="8" width="13" style="174" customWidth="1"/>
    <col min="9" max="9" width="25.33203125" style="174" customWidth="1"/>
    <col min="10" max="10" width="8.44140625" style="174" customWidth="1"/>
    <col min="11" max="11" width="10.5546875" style="174" customWidth="1"/>
    <col min="12" max="12" width="10.44140625" style="174" customWidth="1"/>
    <col min="13" max="13" width="26" style="174" customWidth="1"/>
    <col min="14" max="14" width="19.88671875" style="174" customWidth="1"/>
    <col min="15" max="247" width="9.109375" style="174"/>
    <col min="248" max="248" width="3.5546875" style="174" customWidth="1"/>
    <col min="249" max="249" width="25.6640625" style="174" customWidth="1"/>
    <col min="250" max="250" width="11.5546875" style="174" customWidth="1"/>
    <col min="251" max="251" width="18.44140625" style="174" customWidth="1"/>
    <col min="252" max="252" width="10.109375" style="174" customWidth="1"/>
    <col min="253" max="253" width="15.5546875" style="174" customWidth="1"/>
    <col min="254" max="254" width="16" style="174" customWidth="1"/>
    <col min="255" max="255" width="7" style="174" customWidth="1"/>
    <col min="256" max="256" width="14.44140625" style="174" customWidth="1"/>
    <col min="257" max="257" width="11" style="174" customWidth="1"/>
    <col min="258" max="259" width="13.88671875" style="174" customWidth="1"/>
    <col min="260" max="260" width="12.109375" style="174" customWidth="1"/>
    <col min="261" max="261" width="13.88671875" style="174" customWidth="1"/>
    <col min="262" max="262" width="11.5546875" style="174" customWidth="1"/>
    <col min="263" max="263" width="15.109375" style="174" customWidth="1"/>
    <col min="264" max="264" width="13.88671875" style="174" customWidth="1"/>
    <col min="265" max="265" width="10.5546875" style="174" customWidth="1"/>
    <col min="266" max="266" width="13.88671875" style="174" customWidth="1"/>
    <col min="267" max="267" width="11.6640625" style="174" customWidth="1"/>
    <col min="268" max="268" width="0" style="174" hidden="1" customWidth="1"/>
    <col min="269" max="269" width="35.109375" style="174" customWidth="1"/>
    <col min="270" max="270" width="36.33203125" style="174" customWidth="1"/>
    <col min="271" max="503" width="9.109375" style="174"/>
    <col min="504" max="504" width="3.5546875" style="174" customWidth="1"/>
    <col min="505" max="505" width="25.6640625" style="174" customWidth="1"/>
    <col min="506" max="506" width="11.5546875" style="174" customWidth="1"/>
    <col min="507" max="507" width="18.44140625" style="174" customWidth="1"/>
    <col min="508" max="508" width="10.109375" style="174" customWidth="1"/>
    <col min="509" max="509" width="15.5546875" style="174" customWidth="1"/>
    <col min="510" max="510" width="16" style="174" customWidth="1"/>
    <col min="511" max="511" width="7" style="174" customWidth="1"/>
    <col min="512" max="512" width="14.44140625" style="174" customWidth="1"/>
    <col min="513" max="513" width="11" style="174" customWidth="1"/>
    <col min="514" max="515" width="13.88671875" style="174" customWidth="1"/>
    <col min="516" max="516" width="12.109375" style="174" customWidth="1"/>
    <col min="517" max="517" width="13.88671875" style="174" customWidth="1"/>
    <col min="518" max="518" width="11.5546875" style="174" customWidth="1"/>
    <col min="519" max="519" width="15.109375" style="174" customWidth="1"/>
    <col min="520" max="520" width="13.88671875" style="174" customWidth="1"/>
    <col min="521" max="521" width="10.5546875" style="174" customWidth="1"/>
    <col min="522" max="522" width="13.88671875" style="174" customWidth="1"/>
    <col min="523" max="523" width="11.6640625" style="174" customWidth="1"/>
    <col min="524" max="524" width="0" style="174" hidden="1" customWidth="1"/>
    <col min="525" max="525" width="35.109375" style="174" customWidth="1"/>
    <col min="526" max="526" width="36.33203125" style="174" customWidth="1"/>
    <col min="527" max="759" width="9.109375" style="174"/>
    <col min="760" max="760" width="3.5546875" style="174" customWidth="1"/>
    <col min="761" max="761" width="25.6640625" style="174" customWidth="1"/>
    <col min="762" max="762" width="11.5546875" style="174" customWidth="1"/>
    <col min="763" max="763" width="18.44140625" style="174" customWidth="1"/>
    <col min="764" max="764" width="10.109375" style="174" customWidth="1"/>
    <col min="765" max="765" width="15.5546875" style="174" customWidth="1"/>
    <col min="766" max="766" width="16" style="174" customWidth="1"/>
    <col min="767" max="767" width="7" style="174" customWidth="1"/>
    <col min="768" max="768" width="14.44140625" style="174" customWidth="1"/>
    <col min="769" max="769" width="11" style="174" customWidth="1"/>
    <col min="770" max="771" width="13.88671875" style="174" customWidth="1"/>
    <col min="772" max="772" width="12.109375" style="174" customWidth="1"/>
    <col min="773" max="773" width="13.88671875" style="174" customWidth="1"/>
    <col min="774" max="774" width="11.5546875" style="174" customWidth="1"/>
    <col min="775" max="775" width="15.109375" style="174" customWidth="1"/>
    <col min="776" max="776" width="13.88671875" style="174" customWidth="1"/>
    <col min="777" max="777" width="10.5546875" style="174" customWidth="1"/>
    <col min="778" max="778" width="13.88671875" style="174" customWidth="1"/>
    <col min="779" max="779" width="11.6640625" style="174" customWidth="1"/>
    <col min="780" max="780" width="0" style="174" hidden="1" customWidth="1"/>
    <col min="781" max="781" width="35.109375" style="174" customWidth="1"/>
    <col min="782" max="782" width="36.33203125" style="174" customWidth="1"/>
    <col min="783" max="1015" width="9.109375" style="174"/>
    <col min="1016" max="1016" width="3.5546875" style="174" customWidth="1"/>
    <col min="1017" max="1017" width="25.6640625" style="174" customWidth="1"/>
    <col min="1018" max="1018" width="11.5546875" style="174" customWidth="1"/>
    <col min="1019" max="1019" width="18.44140625" style="174" customWidth="1"/>
    <col min="1020" max="1020" width="10.109375" style="174" customWidth="1"/>
    <col min="1021" max="1021" width="15.5546875" style="174" customWidth="1"/>
    <col min="1022" max="1022" width="16" style="174" customWidth="1"/>
    <col min="1023" max="1023" width="7" style="174" customWidth="1"/>
    <col min="1024" max="1024" width="14.44140625" style="174" customWidth="1"/>
    <col min="1025" max="1025" width="11" style="174" customWidth="1"/>
    <col min="1026" max="1027" width="13.88671875" style="174" customWidth="1"/>
    <col min="1028" max="1028" width="12.109375" style="174" customWidth="1"/>
    <col min="1029" max="1029" width="13.88671875" style="174" customWidth="1"/>
    <col min="1030" max="1030" width="11.5546875" style="174" customWidth="1"/>
    <col min="1031" max="1031" width="15.109375" style="174" customWidth="1"/>
    <col min="1032" max="1032" width="13.88671875" style="174" customWidth="1"/>
    <col min="1033" max="1033" width="10.5546875" style="174" customWidth="1"/>
    <col min="1034" max="1034" width="13.88671875" style="174" customWidth="1"/>
    <col min="1035" max="1035" width="11.6640625" style="174" customWidth="1"/>
    <col min="1036" max="1036" width="0" style="174" hidden="1" customWidth="1"/>
    <col min="1037" max="1037" width="35.109375" style="174" customWidth="1"/>
    <col min="1038" max="1038" width="36.33203125" style="174" customWidth="1"/>
    <col min="1039" max="1271" width="9.109375" style="174"/>
    <col min="1272" max="1272" width="3.5546875" style="174" customWidth="1"/>
    <col min="1273" max="1273" width="25.6640625" style="174" customWidth="1"/>
    <col min="1274" max="1274" width="11.5546875" style="174" customWidth="1"/>
    <col min="1275" max="1275" width="18.44140625" style="174" customWidth="1"/>
    <col min="1276" max="1276" width="10.109375" style="174" customWidth="1"/>
    <col min="1277" max="1277" width="15.5546875" style="174" customWidth="1"/>
    <col min="1278" max="1278" width="16" style="174" customWidth="1"/>
    <col min="1279" max="1279" width="7" style="174" customWidth="1"/>
    <col min="1280" max="1280" width="14.44140625" style="174" customWidth="1"/>
    <col min="1281" max="1281" width="11" style="174" customWidth="1"/>
    <col min="1282" max="1283" width="13.88671875" style="174" customWidth="1"/>
    <col min="1284" max="1284" width="12.109375" style="174" customWidth="1"/>
    <col min="1285" max="1285" width="13.88671875" style="174" customWidth="1"/>
    <col min="1286" max="1286" width="11.5546875" style="174" customWidth="1"/>
    <col min="1287" max="1287" width="15.109375" style="174" customWidth="1"/>
    <col min="1288" max="1288" width="13.88671875" style="174" customWidth="1"/>
    <col min="1289" max="1289" width="10.5546875" style="174" customWidth="1"/>
    <col min="1290" max="1290" width="13.88671875" style="174" customWidth="1"/>
    <col min="1291" max="1291" width="11.6640625" style="174" customWidth="1"/>
    <col min="1292" max="1292" width="0" style="174" hidden="1" customWidth="1"/>
    <col min="1293" max="1293" width="35.109375" style="174" customWidth="1"/>
    <col min="1294" max="1294" width="36.33203125" style="174" customWidth="1"/>
    <col min="1295" max="1527" width="9.109375" style="174"/>
    <col min="1528" max="1528" width="3.5546875" style="174" customWidth="1"/>
    <col min="1529" max="1529" width="25.6640625" style="174" customWidth="1"/>
    <col min="1530" max="1530" width="11.5546875" style="174" customWidth="1"/>
    <col min="1531" max="1531" width="18.44140625" style="174" customWidth="1"/>
    <col min="1532" max="1532" width="10.109375" style="174" customWidth="1"/>
    <col min="1533" max="1533" width="15.5546875" style="174" customWidth="1"/>
    <col min="1534" max="1534" width="16" style="174" customWidth="1"/>
    <col min="1535" max="1535" width="7" style="174" customWidth="1"/>
    <col min="1536" max="1536" width="14.44140625" style="174" customWidth="1"/>
    <col min="1537" max="1537" width="11" style="174" customWidth="1"/>
    <col min="1538" max="1539" width="13.88671875" style="174" customWidth="1"/>
    <col min="1540" max="1540" width="12.109375" style="174" customWidth="1"/>
    <col min="1541" max="1541" width="13.88671875" style="174" customWidth="1"/>
    <col min="1542" max="1542" width="11.5546875" style="174" customWidth="1"/>
    <col min="1543" max="1543" width="15.109375" style="174" customWidth="1"/>
    <col min="1544" max="1544" width="13.88671875" style="174" customWidth="1"/>
    <col min="1545" max="1545" width="10.5546875" style="174" customWidth="1"/>
    <col min="1546" max="1546" width="13.88671875" style="174" customWidth="1"/>
    <col min="1547" max="1547" width="11.6640625" style="174" customWidth="1"/>
    <col min="1548" max="1548" width="0" style="174" hidden="1" customWidth="1"/>
    <col min="1549" max="1549" width="35.109375" style="174" customWidth="1"/>
    <col min="1550" max="1550" width="36.33203125" style="174" customWidth="1"/>
    <col min="1551" max="1783" width="9.109375" style="174"/>
    <col min="1784" max="1784" width="3.5546875" style="174" customWidth="1"/>
    <col min="1785" max="1785" width="25.6640625" style="174" customWidth="1"/>
    <col min="1786" max="1786" width="11.5546875" style="174" customWidth="1"/>
    <col min="1787" max="1787" width="18.44140625" style="174" customWidth="1"/>
    <col min="1788" max="1788" width="10.109375" style="174" customWidth="1"/>
    <col min="1789" max="1789" width="15.5546875" style="174" customWidth="1"/>
    <col min="1790" max="1790" width="16" style="174" customWidth="1"/>
    <col min="1791" max="1791" width="7" style="174" customWidth="1"/>
    <col min="1792" max="1792" width="14.44140625" style="174" customWidth="1"/>
    <col min="1793" max="1793" width="11" style="174" customWidth="1"/>
    <col min="1794" max="1795" width="13.88671875" style="174" customWidth="1"/>
    <col min="1796" max="1796" width="12.109375" style="174" customWidth="1"/>
    <col min="1797" max="1797" width="13.88671875" style="174" customWidth="1"/>
    <col min="1798" max="1798" width="11.5546875" style="174" customWidth="1"/>
    <col min="1799" max="1799" width="15.109375" style="174" customWidth="1"/>
    <col min="1800" max="1800" width="13.88671875" style="174" customWidth="1"/>
    <col min="1801" max="1801" width="10.5546875" style="174" customWidth="1"/>
    <col min="1802" max="1802" width="13.88671875" style="174" customWidth="1"/>
    <col min="1803" max="1803" width="11.6640625" style="174" customWidth="1"/>
    <col min="1804" max="1804" width="0" style="174" hidden="1" customWidth="1"/>
    <col min="1805" max="1805" width="35.109375" style="174" customWidth="1"/>
    <col min="1806" max="1806" width="36.33203125" style="174" customWidth="1"/>
    <col min="1807" max="2039" width="9.109375" style="174"/>
    <col min="2040" max="2040" width="3.5546875" style="174" customWidth="1"/>
    <col min="2041" max="2041" width="25.6640625" style="174" customWidth="1"/>
    <col min="2042" max="2042" width="11.5546875" style="174" customWidth="1"/>
    <col min="2043" max="2043" width="18.44140625" style="174" customWidth="1"/>
    <col min="2044" max="2044" width="10.109375" style="174" customWidth="1"/>
    <col min="2045" max="2045" width="15.5546875" style="174" customWidth="1"/>
    <col min="2046" max="2046" width="16" style="174" customWidth="1"/>
    <col min="2047" max="2047" width="7" style="174" customWidth="1"/>
    <col min="2048" max="2048" width="14.44140625" style="174" customWidth="1"/>
    <col min="2049" max="2049" width="11" style="174" customWidth="1"/>
    <col min="2050" max="2051" width="13.88671875" style="174" customWidth="1"/>
    <col min="2052" max="2052" width="12.109375" style="174" customWidth="1"/>
    <col min="2053" max="2053" width="13.88671875" style="174" customWidth="1"/>
    <col min="2054" max="2054" width="11.5546875" style="174" customWidth="1"/>
    <col min="2055" max="2055" width="15.109375" style="174" customWidth="1"/>
    <col min="2056" max="2056" width="13.88671875" style="174" customWidth="1"/>
    <col min="2057" max="2057" width="10.5546875" style="174" customWidth="1"/>
    <col min="2058" max="2058" width="13.88671875" style="174" customWidth="1"/>
    <col min="2059" max="2059" width="11.6640625" style="174" customWidth="1"/>
    <col min="2060" max="2060" width="0" style="174" hidden="1" customWidth="1"/>
    <col min="2061" max="2061" width="35.109375" style="174" customWidth="1"/>
    <col min="2062" max="2062" width="36.33203125" style="174" customWidth="1"/>
    <col min="2063" max="2295" width="9.109375" style="174"/>
    <col min="2296" max="2296" width="3.5546875" style="174" customWidth="1"/>
    <col min="2297" max="2297" width="25.6640625" style="174" customWidth="1"/>
    <col min="2298" max="2298" width="11.5546875" style="174" customWidth="1"/>
    <col min="2299" max="2299" width="18.44140625" style="174" customWidth="1"/>
    <col min="2300" max="2300" width="10.109375" style="174" customWidth="1"/>
    <col min="2301" max="2301" width="15.5546875" style="174" customWidth="1"/>
    <col min="2302" max="2302" width="16" style="174" customWidth="1"/>
    <col min="2303" max="2303" width="7" style="174" customWidth="1"/>
    <col min="2304" max="2304" width="14.44140625" style="174" customWidth="1"/>
    <col min="2305" max="2305" width="11" style="174" customWidth="1"/>
    <col min="2306" max="2307" width="13.88671875" style="174" customWidth="1"/>
    <col min="2308" max="2308" width="12.109375" style="174" customWidth="1"/>
    <col min="2309" max="2309" width="13.88671875" style="174" customWidth="1"/>
    <col min="2310" max="2310" width="11.5546875" style="174" customWidth="1"/>
    <col min="2311" max="2311" width="15.109375" style="174" customWidth="1"/>
    <col min="2312" max="2312" width="13.88671875" style="174" customWidth="1"/>
    <col min="2313" max="2313" width="10.5546875" style="174" customWidth="1"/>
    <col min="2314" max="2314" width="13.88671875" style="174" customWidth="1"/>
    <col min="2315" max="2315" width="11.6640625" style="174" customWidth="1"/>
    <col min="2316" max="2316" width="0" style="174" hidden="1" customWidth="1"/>
    <col min="2317" max="2317" width="35.109375" style="174" customWidth="1"/>
    <col min="2318" max="2318" width="36.33203125" style="174" customWidth="1"/>
    <col min="2319" max="2551" width="9.109375" style="174"/>
    <col min="2552" max="2552" width="3.5546875" style="174" customWidth="1"/>
    <col min="2553" max="2553" width="25.6640625" style="174" customWidth="1"/>
    <col min="2554" max="2554" width="11.5546875" style="174" customWidth="1"/>
    <col min="2555" max="2555" width="18.44140625" style="174" customWidth="1"/>
    <col min="2556" max="2556" width="10.109375" style="174" customWidth="1"/>
    <col min="2557" max="2557" width="15.5546875" style="174" customWidth="1"/>
    <col min="2558" max="2558" width="16" style="174" customWidth="1"/>
    <col min="2559" max="2559" width="7" style="174" customWidth="1"/>
    <col min="2560" max="2560" width="14.44140625" style="174" customWidth="1"/>
    <col min="2561" max="2561" width="11" style="174" customWidth="1"/>
    <col min="2562" max="2563" width="13.88671875" style="174" customWidth="1"/>
    <col min="2564" max="2564" width="12.109375" style="174" customWidth="1"/>
    <col min="2565" max="2565" width="13.88671875" style="174" customWidth="1"/>
    <col min="2566" max="2566" width="11.5546875" style="174" customWidth="1"/>
    <col min="2567" max="2567" width="15.109375" style="174" customWidth="1"/>
    <col min="2568" max="2568" width="13.88671875" style="174" customWidth="1"/>
    <col min="2569" max="2569" width="10.5546875" style="174" customWidth="1"/>
    <col min="2570" max="2570" width="13.88671875" style="174" customWidth="1"/>
    <col min="2571" max="2571" width="11.6640625" style="174" customWidth="1"/>
    <col min="2572" max="2572" width="0" style="174" hidden="1" customWidth="1"/>
    <col min="2573" max="2573" width="35.109375" style="174" customWidth="1"/>
    <col min="2574" max="2574" width="36.33203125" style="174" customWidth="1"/>
    <col min="2575" max="2807" width="9.109375" style="174"/>
    <col min="2808" max="2808" width="3.5546875" style="174" customWidth="1"/>
    <col min="2809" max="2809" width="25.6640625" style="174" customWidth="1"/>
    <col min="2810" max="2810" width="11.5546875" style="174" customWidth="1"/>
    <col min="2811" max="2811" width="18.44140625" style="174" customWidth="1"/>
    <col min="2812" max="2812" width="10.109375" style="174" customWidth="1"/>
    <col min="2813" max="2813" width="15.5546875" style="174" customWidth="1"/>
    <col min="2814" max="2814" width="16" style="174" customWidth="1"/>
    <col min="2815" max="2815" width="7" style="174" customWidth="1"/>
    <col min="2816" max="2816" width="14.44140625" style="174" customWidth="1"/>
    <col min="2817" max="2817" width="11" style="174" customWidth="1"/>
    <col min="2818" max="2819" width="13.88671875" style="174" customWidth="1"/>
    <col min="2820" max="2820" width="12.109375" style="174" customWidth="1"/>
    <col min="2821" max="2821" width="13.88671875" style="174" customWidth="1"/>
    <col min="2822" max="2822" width="11.5546875" style="174" customWidth="1"/>
    <col min="2823" max="2823" width="15.109375" style="174" customWidth="1"/>
    <col min="2824" max="2824" width="13.88671875" style="174" customWidth="1"/>
    <col min="2825" max="2825" width="10.5546875" style="174" customWidth="1"/>
    <col min="2826" max="2826" width="13.88671875" style="174" customWidth="1"/>
    <col min="2827" max="2827" width="11.6640625" style="174" customWidth="1"/>
    <col min="2828" max="2828" width="0" style="174" hidden="1" customWidth="1"/>
    <col min="2829" max="2829" width="35.109375" style="174" customWidth="1"/>
    <col min="2830" max="2830" width="36.33203125" style="174" customWidth="1"/>
    <col min="2831" max="3063" width="9.109375" style="174"/>
    <col min="3064" max="3064" width="3.5546875" style="174" customWidth="1"/>
    <col min="3065" max="3065" width="25.6640625" style="174" customWidth="1"/>
    <col min="3066" max="3066" width="11.5546875" style="174" customWidth="1"/>
    <col min="3067" max="3067" width="18.44140625" style="174" customWidth="1"/>
    <col min="3068" max="3068" width="10.109375" style="174" customWidth="1"/>
    <col min="3069" max="3069" width="15.5546875" style="174" customWidth="1"/>
    <col min="3070" max="3070" width="16" style="174" customWidth="1"/>
    <col min="3071" max="3071" width="7" style="174" customWidth="1"/>
    <col min="3072" max="3072" width="14.44140625" style="174" customWidth="1"/>
    <col min="3073" max="3073" width="11" style="174" customWidth="1"/>
    <col min="3074" max="3075" width="13.88671875" style="174" customWidth="1"/>
    <col min="3076" max="3076" width="12.109375" style="174" customWidth="1"/>
    <col min="3077" max="3077" width="13.88671875" style="174" customWidth="1"/>
    <col min="3078" max="3078" width="11.5546875" style="174" customWidth="1"/>
    <col min="3079" max="3079" width="15.109375" style="174" customWidth="1"/>
    <col min="3080" max="3080" width="13.88671875" style="174" customWidth="1"/>
    <col min="3081" max="3081" width="10.5546875" style="174" customWidth="1"/>
    <col min="3082" max="3082" width="13.88671875" style="174" customWidth="1"/>
    <col min="3083" max="3083" width="11.6640625" style="174" customWidth="1"/>
    <col min="3084" max="3084" width="0" style="174" hidden="1" customWidth="1"/>
    <col min="3085" max="3085" width="35.109375" style="174" customWidth="1"/>
    <col min="3086" max="3086" width="36.33203125" style="174" customWidth="1"/>
    <col min="3087" max="3319" width="9.109375" style="174"/>
    <col min="3320" max="3320" width="3.5546875" style="174" customWidth="1"/>
    <col min="3321" max="3321" width="25.6640625" style="174" customWidth="1"/>
    <col min="3322" max="3322" width="11.5546875" style="174" customWidth="1"/>
    <col min="3323" max="3323" width="18.44140625" style="174" customWidth="1"/>
    <col min="3324" max="3324" width="10.109375" style="174" customWidth="1"/>
    <col min="3325" max="3325" width="15.5546875" style="174" customWidth="1"/>
    <col min="3326" max="3326" width="16" style="174" customWidth="1"/>
    <col min="3327" max="3327" width="7" style="174" customWidth="1"/>
    <col min="3328" max="3328" width="14.44140625" style="174" customWidth="1"/>
    <col min="3329" max="3329" width="11" style="174" customWidth="1"/>
    <col min="3330" max="3331" width="13.88671875" style="174" customWidth="1"/>
    <col min="3332" max="3332" width="12.109375" style="174" customWidth="1"/>
    <col min="3333" max="3333" width="13.88671875" style="174" customWidth="1"/>
    <col min="3334" max="3334" width="11.5546875" style="174" customWidth="1"/>
    <col min="3335" max="3335" width="15.109375" style="174" customWidth="1"/>
    <col min="3336" max="3336" width="13.88671875" style="174" customWidth="1"/>
    <col min="3337" max="3337" width="10.5546875" style="174" customWidth="1"/>
    <col min="3338" max="3338" width="13.88671875" style="174" customWidth="1"/>
    <col min="3339" max="3339" width="11.6640625" style="174" customWidth="1"/>
    <col min="3340" max="3340" width="0" style="174" hidden="1" customWidth="1"/>
    <col min="3341" max="3341" width="35.109375" style="174" customWidth="1"/>
    <col min="3342" max="3342" width="36.33203125" style="174" customWidth="1"/>
    <col min="3343" max="3575" width="9.109375" style="174"/>
    <col min="3576" max="3576" width="3.5546875" style="174" customWidth="1"/>
    <col min="3577" max="3577" width="25.6640625" style="174" customWidth="1"/>
    <col min="3578" max="3578" width="11.5546875" style="174" customWidth="1"/>
    <col min="3579" max="3579" width="18.44140625" style="174" customWidth="1"/>
    <col min="3580" max="3580" width="10.109375" style="174" customWidth="1"/>
    <col min="3581" max="3581" width="15.5546875" style="174" customWidth="1"/>
    <col min="3582" max="3582" width="16" style="174" customWidth="1"/>
    <col min="3583" max="3583" width="7" style="174" customWidth="1"/>
    <col min="3584" max="3584" width="14.44140625" style="174" customWidth="1"/>
    <col min="3585" max="3585" width="11" style="174" customWidth="1"/>
    <col min="3586" max="3587" width="13.88671875" style="174" customWidth="1"/>
    <col min="3588" max="3588" width="12.109375" style="174" customWidth="1"/>
    <col min="3589" max="3589" width="13.88671875" style="174" customWidth="1"/>
    <col min="3590" max="3590" width="11.5546875" style="174" customWidth="1"/>
    <col min="3591" max="3591" width="15.109375" style="174" customWidth="1"/>
    <col min="3592" max="3592" width="13.88671875" style="174" customWidth="1"/>
    <col min="3593" max="3593" width="10.5546875" style="174" customWidth="1"/>
    <col min="3594" max="3594" width="13.88671875" style="174" customWidth="1"/>
    <col min="3595" max="3595" width="11.6640625" style="174" customWidth="1"/>
    <col min="3596" max="3596" width="0" style="174" hidden="1" customWidth="1"/>
    <col min="3597" max="3597" width="35.109375" style="174" customWidth="1"/>
    <col min="3598" max="3598" width="36.33203125" style="174" customWidth="1"/>
    <col min="3599" max="3831" width="9.109375" style="174"/>
    <col min="3832" max="3832" width="3.5546875" style="174" customWidth="1"/>
    <col min="3833" max="3833" width="25.6640625" style="174" customWidth="1"/>
    <col min="3834" max="3834" width="11.5546875" style="174" customWidth="1"/>
    <col min="3835" max="3835" width="18.44140625" style="174" customWidth="1"/>
    <col min="3836" max="3836" width="10.109375" style="174" customWidth="1"/>
    <col min="3837" max="3837" width="15.5546875" style="174" customWidth="1"/>
    <col min="3838" max="3838" width="16" style="174" customWidth="1"/>
    <col min="3839" max="3839" width="7" style="174" customWidth="1"/>
    <col min="3840" max="3840" width="14.44140625" style="174" customWidth="1"/>
    <col min="3841" max="3841" width="11" style="174" customWidth="1"/>
    <col min="3842" max="3843" width="13.88671875" style="174" customWidth="1"/>
    <col min="3844" max="3844" width="12.109375" style="174" customWidth="1"/>
    <col min="3845" max="3845" width="13.88671875" style="174" customWidth="1"/>
    <col min="3846" max="3846" width="11.5546875" style="174" customWidth="1"/>
    <col min="3847" max="3847" width="15.109375" style="174" customWidth="1"/>
    <col min="3848" max="3848" width="13.88671875" style="174" customWidth="1"/>
    <col min="3849" max="3849" width="10.5546875" style="174" customWidth="1"/>
    <col min="3850" max="3850" width="13.88671875" style="174" customWidth="1"/>
    <col min="3851" max="3851" width="11.6640625" style="174" customWidth="1"/>
    <col min="3852" max="3852" width="0" style="174" hidden="1" customWidth="1"/>
    <col min="3853" max="3853" width="35.109375" style="174" customWidth="1"/>
    <col min="3854" max="3854" width="36.33203125" style="174" customWidth="1"/>
    <col min="3855" max="4087" width="9.109375" style="174"/>
    <col min="4088" max="4088" width="3.5546875" style="174" customWidth="1"/>
    <col min="4089" max="4089" width="25.6640625" style="174" customWidth="1"/>
    <col min="4090" max="4090" width="11.5546875" style="174" customWidth="1"/>
    <col min="4091" max="4091" width="18.44140625" style="174" customWidth="1"/>
    <col min="4092" max="4092" width="10.109375" style="174" customWidth="1"/>
    <col min="4093" max="4093" width="15.5546875" style="174" customWidth="1"/>
    <col min="4094" max="4094" width="16" style="174" customWidth="1"/>
    <col min="4095" max="4095" width="7" style="174" customWidth="1"/>
    <col min="4096" max="4096" width="14.44140625" style="174" customWidth="1"/>
    <col min="4097" max="4097" width="11" style="174" customWidth="1"/>
    <col min="4098" max="4099" width="13.88671875" style="174" customWidth="1"/>
    <col min="4100" max="4100" width="12.109375" style="174" customWidth="1"/>
    <col min="4101" max="4101" width="13.88671875" style="174" customWidth="1"/>
    <col min="4102" max="4102" width="11.5546875" style="174" customWidth="1"/>
    <col min="4103" max="4103" width="15.109375" style="174" customWidth="1"/>
    <col min="4104" max="4104" width="13.88671875" style="174" customWidth="1"/>
    <col min="4105" max="4105" width="10.5546875" style="174" customWidth="1"/>
    <col min="4106" max="4106" width="13.88671875" style="174" customWidth="1"/>
    <col min="4107" max="4107" width="11.6640625" style="174" customWidth="1"/>
    <col min="4108" max="4108" width="0" style="174" hidden="1" customWidth="1"/>
    <col min="4109" max="4109" width="35.109375" style="174" customWidth="1"/>
    <col min="4110" max="4110" width="36.33203125" style="174" customWidth="1"/>
    <col min="4111" max="4343" width="9.109375" style="174"/>
    <col min="4344" max="4344" width="3.5546875" style="174" customWidth="1"/>
    <col min="4345" max="4345" width="25.6640625" style="174" customWidth="1"/>
    <col min="4346" max="4346" width="11.5546875" style="174" customWidth="1"/>
    <col min="4347" max="4347" width="18.44140625" style="174" customWidth="1"/>
    <col min="4348" max="4348" width="10.109375" style="174" customWidth="1"/>
    <col min="4349" max="4349" width="15.5546875" style="174" customWidth="1"/>
    <col min="4350" max="4350" width="16" style="174" customWidth="1"/>
    <col min="4351" max="4351" width="7" style="174" customWidth="1"/>
    <col min="4352" max="4352" width="14.44140625" style="174" customWidth="1"/>
    <col min="4353" max="4353" width="11" style="174" customWidth="1"/>
    <col min="4354" max="4355" width="13.88671875" style="174" customWidth="1"/>
    <col min="4356" max="4356" width="12.109375" style="174" customWidth="1"/>
    <col min="4357" max="4357" width="13.88671875" style="174" customWidth="1"/>
    <col min="4358" max="4358" width="11.5546875" style="174" customWidth="1"/>
    <col min="4359" max="4359" width="15.109375" style="174" customWidth="1"/>
    <col min="4360" max="4360" width="13.88671875" style="174" customWidth="1"/>
    <col min="4361" max="4361" width="10.5546875" style="174" customWidth="1"/>
    <col min="4362" max="4362" width="13.88671875" style="174" customWidth="1"/>
    <col min="4363" max="4363" width="11.6640625" style="174" customWidth="1"/>
    <col min="4364" max="4364" width="0" style="174" hidden="1" customWidth="1"/>
    <col min="4365" max="4365" width="35.109375" style="174" customWidth="1"/>
    <col min="4366" max="4366" width="36.33203125" style="174" customWidth="1"/>
    <col min="4367" max="4599" width="9.109375" style="174"/>
    <col min="4600" max="4600" width="3.5546875" style="174" customWidth="1"/>
    <col min="4601" max="4601" width="25.6640625" style="174" customWidth="1"/>
    <col min="4602" max="4602" width="11.5546875" style="174" customWidth="1"/>
    <col min="4603" max="4603" width="18.44140625" style="174" customWidth="1"/>
    <col min="4604" max="4604" width="10.109375" style="174" customWidth="1"/>
    <col min="4605" max="4605" width="15.5546875" style="174" customWidth="1"/>
    <col min="4606" max="4606" width="16" style="174" customWidth="1"/>
    <col min="4607" max="4607" width="7" style="174" customWidth="1"/>
    <col min="4608" max="4608" width="14.44140625" style="174" customWidth="1"/>
    <col min="4609" max="4609" width="11" style="174" customWidth="1"/>
    <col min="4610" max="4611" width="13.88671875" style="174" customWidth="1"/>
    <col min="4612" max="4612" width="12.109375" style="174" customWidth="1"/>
    <col min="4613" max="4613" width="13.88671875" style="174" customWidth="1"/>
    <col min="4614" max="4614" width="11.5546875" style="174" customWidth="1"/>
    <col min="4615" max="4615" width="15.109375" style="174" customWidth="1"/>
    <col min="4616" max="4616" width="13.88671875" style="174" customWidth="1"/>
    <col min="4617" max="4617" width="10.5546875" style="174" customWidth="1"/>
    <col min="4618" max="4618" width="13.88671875" style="174" customWidth="1"/>
    <col min="4619" max="4619" width="11.6640625" style="174" customWidth="1"/>
    <col min="4620" max="4620" width="0" style="174" hidden="1" customWidth="1"/>
    <col min="4621" max="4621" width="35.109375" style="174" customWidth="1"/>
    <col min="4622" max="4622" width="36.33203125" style="174" customWidth="1"/>
    <col min="4623" max="4855" width="9.109375" style="174"/>
    <col min="4856" max="4856" width="3.5546875" style="174" customWidth="1"/>
    <col min="4857" max="4857" width="25.6640625" style="174" customWidth="1"/>
    <col min="4858" max="4858" width="11.5546875" style="174" customWidth="1"/>
    <col min="4859" max="4859" width="18.44140625" style="174" customWidth="1"/>
    <col min="4860" max="4860" width="10.109375" style="174" customWidth="1"/>
    <col min="4861" max="4861" width="15.5546875" style="174" customWidth="1"/>
    <col min="4862" max="4862" width="16" style="174" customWidth="1"/>
    <col min="4863" max="4863" width="7" style="174" customWidth="1"/>
    <col min="4864" max="4864" width="14.44140625" style="174" customWidth="1"/>
    <col min="4865" max="4865" width="11" style="174" customWidth="1"/>
    <col min="4866" max="4867" width="13.88671875" style="174" customWidth="1"/>
    <col min="4868" max="4868" width="12.109375" style="174" customWidth="1"/>
    <col min="4869" max="4869" width="13.88671875" style="174" customWidth="1"/>
    <col min="4870" max="4870" width="11.5546875" style="174" customWidth="1"/>
    <col min="4871" max="4871" width="15.109375" style="174" customWidth="1"/>
    <col min="4872" max="4872" width="13.88671875" style="174" customWidth="1"/>
    <col min="4873" max="4873" width="10.5546875" style="174" customWidth="1"/>
    <col min="4874" max="4874" width="13.88671875" style="174" customWidth="1"/>
    <col min="4875" max="4875" width="11.6640625" style="174" customWidth="1"/>
    <col min="4876" max="4876" width="0" style="174" hidden="1" customWidth="1"/>
    <col min="4877" max="4877" width="35.109375" style="174" customWidth="1"/>
    <col min="4878" max="4878" width="36.33203125" style="174" customWidth="1"/>
    <col min="4879" max="5111" width="9.109375" style="174"/>
    <col min="5112" max="5112" width="3.5546875" style="174" customWidth="1"/>
    <col min="5113" max="5113" width="25.6640625" style="174" customWidth="1"/>
    <col min="5114" max="5114" width="11.5546875" style="174" customWidth="1"/>
    <col min="5115" max="5115" width="18.44140625" style="174" customWidth="1"/>
    <col min="5116" max="5116" width="10.109375" style="174" customWidth="1"/>
    <col min="5117" max="5117" width="15.5546875" style="174" customWidth="1"/>
    <col min="5118" max="5118" width="16" style="174" customWidth="1"/>
    <col min="5119" max="5119" width="7" style="174" customWidth="1"/>
    <col min="5120" max="5120" width="14.44140625" style="174" customWidth="1"/>
    <col min="5121" max="5121" width="11" style="174" customWidth="1"/>
    <col min="5122" max="5123" width="13.88671875" style="174" customWidth="1"/>
    <col min="5124" max="5124" width="12.109375" style="174" customWidth="1"/>
    <col min="5125" max="5125" width="13.88671875" style="174" customWidth="1"/>
    <col min="5126" max="5126" width="11.5546875" style="174" customWidth="1"/>
    <col min="5127" max="5127" width="15.109375" style="174" customWidth="1"/>
    <col min="5128" max="5128" width="13.88671875" style="174" customWidth="1"/>
    <col min="5129" max="5129" width="10.5546875" style="174" customWidth="1"/>
    <col min="5130" max="5130" width="13.88671875" style="174" customWidth="1"/>
    <col min="5131" max="5131" width="11.6640625" style="174" customWidth="1"/>
    <col min="5132" max="5132" width="0" style="174" hidden="1" customWidth="1"/>
    <col min="5133" max="5133" width="35.109375" style="174" customWidth="1"/>
    <col min="5134" max="5134" width="36.33203125" style="174" customWidth="1"/>
    <col min="5135" max="5367" width="9.109375" style="174"/>
    <col min="5368" max="5368" width="3.5546875" style="174" customWidth="1"/>
    <col min="5369" max="5369" width="25.6640625" style="174" customWidth="1"/>
    <col min="5370" max="5370" width="11.5546875" style="174" customWidth="1"/>
    <col min="5371" max="5371" width="18.44140625" style="174" customWidth="1"/>
    <col min="5372" max="5372" width="10.109375" style="174" customWidth="1"/>
    <col min="5373" max="5373" width="15.5546875" style="174" customWidth="1"/>
    <col min="5374" max="5374" width="16" style="174" customWidth="1"/>
    <col min="5375" max="5375" width="7" style="174" customWidth="1"/>
    <col min="5376" max="5376" width="14.44140625" style="174" customWidth="1"/>
    <col min="5377" max="5377" width="11" style="174" customWidth="1"/>
    <col min="5378" max="5379" width="13.88671875" style="174" customWidth="1"/>
    <col min="5380" max="5380" width="12.109375" style="174" customWidth="1"/>
    <col min="5381" max="5381" width="13.88671875" style="174" customWidth="1"/>
    <col min="5382" max="5382" width="11.5546875" style="174" customWidth="1"/>
    <col min="5383" max="5383" width="15.109375" style="174" customWidth="1"/>
    <col min="5384" max="5384" width="13.88671875" style="174" customWidth="1"/>
    <col min="5385" max="5385" width="10.5546875" style="174" customWidth="1"/>
    <col min="5386" max="5386" width="13.88671875" style="174" customWidth="1"/>
    <col min="5387" max="5387" width="11.6640625" style="174" customWidth="1"/>
    <col min="5388" max="5388" width="0" style="174" hidden="1" customWidth="1"/>
    <col min="5389" max="5389" width="35.109375" style="174" customWidth="1"/>
    <col min="5390" max="5390" width="36.33203125" style="174" customWidth="1"/>
    <col min="5391" max="5623" width="9.109375" style="174"/>
    <col min="5624" max="5624" width="3.5546875" style="174" customWidth="1"/>
    <col min="5625" max="5625" width="25.6640625" style="174" customWidth="1"/>
    <col min="5626" max="5626" width="11.5546875" style="174" customWidth="1"/>
    <col min="5627" max="5627" width="18.44140625" style="174" customWidth="1"/>
    <col min="5628" max="5628" width="10.109375" style="174" customWidth="1"/>
    <col min="5629" max="5629" width="15.5546875" style="174" customWidth="1"/>
    <col min="5630" max="5630" width="16" style="174" customWidth="1"/>
    <col min="5631" max="5631" width="7" style="174" customWidth="1"/>
    <col min="5632" max="5632" width="14.44140625" style="174" customWidth="1"/>
    <col min="5633" max="5633" width="11" style="174" customWidth="1"/>
    <col min="5634" max="5635" width="13.88671875" style="174" customWidth="1"/>
    <col min="5636" max="5636" width="12.109375" style="174" customWidth="1"/>
    <col min="5637" max="5637" width="13.88671875" style="174" customWidth="1"/>
    <col min="5638" max="5638" width="11.5546875" style="174" customWidth="1"/>
    <col min="5639" max="5639" width="15.109375" style="174" customWidth="1"/>
    <col min="5640" max="5640" width="13.88671875" style="174" customWidth="1"/>
    <col min="5641" max="5641" width="10.5546875" style="174" customWidth="1"/>
    <col min="5642" max="5642" width="13.88671875" style="174" customWidth="1"/>
    <col min="5643" max="5643" width="11.6640625" style="174" customWidth="1"/>
    <col min="5644" max="5644" width="0" style="174" hidden="1" customWidth="1"/>
    <col min="5645" max="5645" width="35.109375" style="174" customWidth="1"/>
    <col min="5646" max="5646" width="36.33203125" style="174" customWidth="1"/>
    <col min="5647" max="5879" width="9.109375" style="174"/>
    <col min="5880" max="5880" width="3.5546875" style="174" customWidth="1"/>
    <col min="5881" max="5881" width="25.6640625" style="174" customWidth="1"/>
    <col min="5882" max="5882" width="11.5546875" style="174" customWidth="1"/>
    <col min="5883" max="5883" width="18.44140625" style="174" customWidth="1"/>
    <col min="5884" max="5884" width="10.109375" style="174" customWidth="1"/>
    <col min="5885" max="5885" width="15.5546875" style="174" customWidth="1"/>
    <col min="5886" max="5886" width="16" style="174" customWidth="1"/>
    <col min="5887" max="5887" width="7" style="174" customWidth="1"/>
    <col min="5888" max="5888" width="14.44140625" style="174" customWidth="1"/>
    <col min="5889" max="5889" width="11" style="174" customWidth="1"/>
    <col min="5890" max="5891" width="13.88671875" style="174" customWidth="1"/>
    <col min="5892" max="5892" width="12.109375" style="174" customWidth="1"/>
    <col min="5893" max="5893" width="13.88671875" style="174" customWidth="1"/>
    <col min="5894" max="5894" width="11.5546875" style="174" customWidth="1"/>
    <col min="5895" max="5895" width="15.109375" style="174" customWidth="1"/>
    <col min="5896" max="5896" width="13.88671875" style="174" customWidth="1"/>
    <col min="5897" max="5897" width="10.5546875" style="174" customWidth="1"/>
    <col min="5898" max="5898" width="13.88671875" style="174" customWidth="1"/>
    <col min="5899" max="5899" width="11.6640625" style="174" customWidth="1"/>
    <col min="5900" max="5900" width="0" style="174" hidden="1" customWidth="1"/>
    <col min="5901" max="5901" width="35.109375" style="174" customWidth="1"/>
    <col min="5902" max="5902" width="36.33203125" style="174" customWidth="1"/>
    <col min="5903" max="6135" width="9.109375" style="174"/>
    <col min="6136" max="6136" width="3.5546875" style="174" customWidth="1"/>
    <col min="6137" max="6137" width="25.6640625" style="174" customWidth="1"/>
    <col min="6138" max="6138" width="11.5546875" style="174" customWidth="1"/>
    <col min="6139" max="6139" width="18.44140625" style="174" customWidth="1"/>
    <col min="6140" max="6140" width="10.109375" style="174" customWidth="1"/>
    <col min="6141" max="6141" width="15.5546875" style="174" customWidth="1"/>
    <col min="6142" max="6142" width="16" style="174" customWidth="1"/>
    <col min="6143" max="6143" width="7" style="174" customWidth="1"/>
    <col min="6144" max="6144" width="14.44140625" style="174" customWidth="1"/>
    <col min="6145" max="6145" width="11" style="174" customWidth="1"/>
    <col min="6146" max="6147" width="13.88671875" style="174" customWidth="1"/>
    <col min="6148" max="6148" width="12.109375" style="174" customWidth="1"/>
    <col min="6149" max="6149" width="13.88671875" style="174" customWidth="1"/>
    <col min="6150" max="6150" width="11.5546875" style="174" customWidth="1"/>
    <col min="6151" max="6151" width="15.109375" style="174" customWidth="1"/>
    <col min="6152" max="6152" width="13.88671875" style="174" customWidth="1"/>
    <col min="6153" max="6153" width="10.5546875" style="174" customWidth="1"/>
    <col min="6154" max="6154" width="13.88671875" style="174" customWidth="1"/>
    <col min="6155" max="6155" width="11.6640625" style="174" customWidth="1"/>
    <col min="6156" max="6156" width="0" style="174" hidden="1" customWidth="1"/>
    <col min="6157" max="6157" width="35.109375" style="174" customWidth="1"/>
    <col min="6158" max="6158" width="36.33203125" style="174" customWidth="1"/>
    <col min="6159" max="6391" width="9.109375" style="174"/>
    <col min="6392" max="6392" width="3.5546875" style="174" customWidth="1"/>
    <col min="6393" max="6393" width="25.6640625" style="174" customWidth="1"/>
    <col min="6394" max="6394" width="11.5546875" style="174" customWidth="1"/>
    <col min="6395" max="6395" width="18.44140625" style="174" customWidth="1"/>
    <col min="6396" max="6396" width="10.109375" style="174" customWidth="1"/>
    <col min="6397" max="6397" width="15.5546875" style="174" customWidth="1"/>
    <col min="6398" max="6398" width="16" style="174" customWidth="1"/>
    <col min="6399" max="6399" width="7" style="174" customWidth="1"/>
    <col min="6400" max="6400" width="14.44140625" style="174" customWidth="1"/>
    <col min="6401" max="6401" width="11" style="174" customWidth="1"/>
    <col min="6402" max="6403" width="13.88671875" style="174" customWidth="1"/>
    <col min="6404" max="6404" width="12.109375" style="174" customWidth="1"/>
    <col min="6405" max="6405" width="13.88671875" style="174" customWidth="1"/>
    <col min="6406" max="6406" width="11.5546875" style="174" customWidth="1"/>
    <col min="6407" max="6407" width="15.109375" style="174" customWidth="1"/>
    <col min="6408" max="6408" width="13.88671875" style="174" customWidth="1"/>
    <col min="6409" max="6409" width="10.5546875" style="174" customWidth="1"/>
    <col min="6410" max="6410" width="13.88671875" style="174" customWidth="1"/>
    <col min="6411" max="6411" width="11.6640625" style="174" customWidth="1"/>
    <col min="6412" max="6412" width="0" style="174" hidden="1" customWidth="1"/>
    <col min="6413" max="6413" width="35.109375" style="174" customWidth="1"/>
    <col min="6414" max="6414" width="36.33203125" style="174" customWidth="1"/>
    <col min="6415" max="6647" width="9.109375" style="174"/>
    <col min="6648" max="6648" width="3.5546875" style="174" customWidth="1"/>
    <col min="6649" max="6649" width="25.6640625" style="174" customWidth="1"/>
    <col min="6650" max="6650" width="11.5546875" style="174" customWidth="1"/>
    <col min="6651" max="6651" width="18.44140625" style="174" customWidth="1"/>
    <col min="6652" max="6652" width="10.109375" style="174" customWidth="1"/>
    <col min="6653" max="6653" width="15.5546875" style="174" customWidth="1"/>
    <col min="6654" max="6654" width="16" style="174" customWidth="1"/>
    <col min="6655" max="6655" width="7" style="174" customWidth="1"/>
    <col min="6656" max="6656" width="14.44140625" style="174" customWidth="1"/>
    <col min="6657" max="6657" width="11" style="174" customWidth="1"/>
    <col min="6658" max="6659" width="13.88671875" style="174" customWidth="1"/>
    <col min="6660" max="6660" width="12.109375" style="174" customWidth="1"/>
    <col min="6661" max="6661" width="13.88671875" style="174" customWidth="1"/>
    <col min="6662" max="6662" width="11.5546875" style="174" customWidth="1"/>
    <col min="6663" max="6663" width="15.109375" style="174" customWidth="1"/>
    <col min="6664" max="6664" width="13.88671875" style="174" customWidth="1"/>
    <col min="6665" max="6665" width="10.5546875" style="174" customWidth="1"/>
    <col min="6666" max="6666" width="13.88671875" style="174" customWidth="1"/>
    <col min="6667" max="6667" width="11.6640625" style="174" customWidth="1"/>
    <col min="6668" max="6668" width="0" style="174" hidden="1" customWidth="1"/>
    <col min="6669" max="6669" width="35.109375" style="174" customWidth="1"/>
    <col min="6670" max="6670" width="36.33203125" style="174" customWidth="1"/>
    <col min="6671" max="6903" width="9.109375" style="174"/>
    <col min="6904" max="6904" width="3.5546875" style="174" customWidth="1"/>
    <col min="6905" max="6905" width="25.6640625" style="174" customWidth="1"/>
    <col min="6906" max="6906" width="11.5546875" style="174" customWidth="1"/>
    <col min="6907" max="6907" width="18.44140625" style="174" customWidth="1"/>
    <col min="6908" max="6908" width="10.109375" style="174" customWidth="1"/>
    <col min="6909" max="6909" width="15.5546875" style="174" customWidth="1"/>
    <col min="6910" max="6910" width="16" style="174" customWidth="1"/>
    <col min="6911" max="6911" width="7" style="174" customWidth="1"/>
    <col min="6912" max="6912" width="14.44140625" style="174" customWidth="1"/>
    <col min="6913" max="6913" width="11" style="174" customWidth="1"/>
    <col min="6914" max="6915" width="13.88671875" style="174" customWidth="1"/>
    <col min="6916" max="6916" width="12.109375" style="174" customWidth="1"/>
    <col min="6917" max="6917" width="13.88671875" style="174" customWidth="1"/>
    <col min="6918" max="6918" width="11.5546875" style="174" customWidth="1"/>
    <col min="6919" max="6919" width="15.109375" style="174" customWidth="1"/>
    <col min="6920" max="6920" width="13.88671875" style="174" customWidth="1"/>
    <col min="6921" max="6921" width="10.5546875" style="174" customWidth="1"/>
    <col min="6922" max="6922" width="13.88671875" style="174" customWidth="1"/>
    <col min="6923" max="6923" width="11.6640625" style="174" customWidth="1"/>
    <col min="6924" max="6924" width="0" style="174" hidden="1" customWidth="1"/>
    <col min="6925" max="6925" width="35.109375" style="174" customWidth="1"/>
    <col min="6926" max="6926" width="36.33203125" style="174" customWidth="1"/>
    <col min="6927" max="7159" width="9.109375" style="174"/>
    <col min="7160" max="7160" width="3.5546875" style="174" customWidth="1"/>
    <col min="7161" max="7161" width="25.6640625" style="174" customWidth="1"/>
    <col min="7162" max="7162" width="11.5546875" style="174" customWidth="1"/>
    <col min="7163" max="7163" width="18.44140625" style="174" customWidth="1"/>
    <col min="7164" max="7164" width="10.109375" style="174" customWidth="1"/>
    <col min="7165" max="7165" width="15.5546875" style="174" customWidth="1"/>
    <col min="7166" max="7166" width="16" style="174" customWidth="1"/>
    <col min="7167" max="7167" width="7" style="174" customWidth="1"/>
    <col min="7168" max="7168" width="14.44140625" style="174" customWidth="1"/>
    <col min="7169" max="7169" width="11" style="174" customWidth="1"/>
    <col min="7170" max="7171" width="13.88671875" style="174" customWidth="1"/>
    <col min="7172" max="7172" width="12.109375" style="174" customWidth="1"/>
    <col min="7173" max="7173" width="13.88671875" style="174" customWidth="1"/>
    <col min="7174" max="7174" width="11.5546875" style="174" customWidth="1"/>
    <col min="7175" max="7175" width="15.109375" style="174" customWidth="1"/>
    <col min="7176" max="7176" width="13.88671875" style="174" customWidth="1"/>
    <col min="7177" max="7177" width="10.5546875" style="174" customWidth="1"/>
    <col min="7178" max="7178" width="13.88671875" style="174" customWidth="1"/>
    <col min="7179" max="7179" width="11.6640625" style="174" customWidth="1"/>
    <col min="7180" max="7180" width="0" style="174" hidden="1" customWidth="1"/>
    <col min="7181" max="7181" width="35.109375" style="174" customWidth="1"/>
    <col min="7182" max="7182" width="36.33203125" style="174" customWidth="1"/>
    <col min="7183" max="7415" width="9.109375" style="174"/>
    <col min="7416" max="7416" width="3.5546875" style="174" customWidth="1"/>
    <col min="7417" max="7417" width="25.6640625" style="174" customWidth="1"/>
    <col min="7418" max="7418" width="11.5546875" style="174" customWidth="1"/>
    <col min="7419" max="7419" width="18.44140625" style="174" customWidth="1"/>
    <col min="7420" max="7420" width="10.109375" style="174" customWidth="1"/>
    <col min="7421" max="7421" width="15.5546875" style="174" customWidth="1"/>
    <col min="7422" max="7422" width="16" style="174" customWidth="1"/>
    <col min="7423" max="7423" width="7" style="174" customWidth="1"/>
    <col min="7424" max="7424" width="14.44140625" style="174" customWidth="1"/>
    <col min="7425" max="7425" width="11" style="174" customWidth="1"/>
    <col min="7426" max="7427" width="13.88671875" style="174" customWidth="1"/>
    <col min="7428" max="7428" width="12.109375" style="174" customWidth="1"/>
    <col min="7429" max="7429" width="13.88671875" style="174" customWidth="1"/>
    <col min="7430" max="7430" width="11.5546875" style="174" customWidth="1"/>
    <col min="7431" max="7431" width="15.109375" style="174" customWidth="1"/>
    <col min="7432" max="7432" width="13.88671875" style="174" customWidth="1"/>
    <col min="7433" max="7433" width="10.5546875" style="174" customWidth="1"/>
    <col min="7434" max="7434" width="13.88671875" style="174" customWidth="1"/>
    <col min="7435" max="7435" width="11.6640625" style="174" customWidth="1"/>
    <col min="7436" max="7436" width="0" style="174" hidden="1" customWidth="1"/>
    <col min="7437" max="7437" width="35.109375" style="174" customWidth="1"/>
    <col min="7438" max="7438" width="36.33203125" style="174" customWidth="1"/>
    <col min="7439" max="7671" width="9.109375" style="174"/>
    <col min="7672" max="7672" width="3.5546875" style="174" customWidth="1"/>
    <col min="7673" max="7673" width="25.6640625" style="174" customWidth="1"/>
    <col min="7674" max="7674" width="11.5546875" style="174" customWidth="1"/>
    <col min="7675" max="7675" width="18.44140625" style="174" customWidth="1"/>
    <col min="7676" max="7676" width="10.109375" style="174" customWidth="1"/>
    <col min="7677" max="7677" width="15.5546875" style="174" customWidth="1"/>
    <col min="7678" max="7678" width="16" style="174" customWidth="1"/>
    <col min="7679" max="7679" width="7" style="174" customWidth="1"/>
    <col min="7680" max="7680" width="14.44140625" style="174" customWidth="1"/>
    <col min="7681" max="7681" width="11" style="174" customWidth="1"/>
    <col min="7682" max="7683" width="13.88671875" style="174" customWidth="1"/>
    <col min="7684" max="7684" width="12.109375" style="174" customWidth="1"/>
    <col min="7685" max="7685" width="13.88671875" style="174" customWidth="1"/>
    <col min="7686" max="7686" width="11.5546875" style="174" customWidth="1"/>
    <col min="7687" max="7687" width="15.109375" style="174" customWidth="1"/>
    <col min="7688" max="7688" width="13.88671875" style="174" customWidth="1"/>
    <col min="7689" max="7689" width="10.5546875" style="174" customWidth="1"/>
    <col min="7690" max="7690" width="13.88671875" style="174" customWidth="1"/>
    <col min="7691" max="7691" width="11.6640625" style="174" customWidth="1"/>
    <col min="7692" max="7692" width="0" style="174" hidden="1" customWidth="1"/>
    <col min="7693" max="7693" width="35.109375" style="174" customWidth="1"/>
    <col min="7694" max="7694" width="36.33203125" style="174" customWidth="1"/>
    <col min="7695" max="7927" width="9.109375" style="174"/>
    <col min="7928" max="7928" width="3.5546875" style="174" customWidth="1"/>
    <col min="7929" max="7929" width="25.6640625" style="174" customWidth="1"/>
    <col min="7930" max="7930" width="11.5546875" style="174" customWidth="1"/>
    <col min="7931" max="7931" width="18.44140625" style="174" customWidth="1"/>
    <col min="7932" max="7932" width="10.109375" style="174" customWidth="1"/>
    <col min="7933" max="7933" width="15.5546875" style="174" customWidth="1"/>
    <col min="7934" max="7934" width="16" style="174" customWidth="1"/>
    <col min="7935" max="7935" width="7" style="174" customWidth="1"/>
    <col min="7936" max="7936" width="14.44140625" style="174" customWidth="1"/>
    <col min="7937" max="7937" width="11" style="174" customWidth="1"/>
    <col min="7938" max="7939" width="13.88671875" style="174" customWidth="1"/>
    <col min="7940" max="7940" width="12.109375" style="174" customWidth="1"/>
    <col min="7941" max="7941" width="13.88671875" style="174" customWidth="1"/>
    <col min="7942" max="7942" width="11.5546875" style="174" customWidth="1"/>
    <col min="7943" max="7943" width="15.109375" style="174" customWidth="1"/>
    <col min="7944" max="7944" width="13.88671875" style="174" customWidth="1"/>
    <col min="7945" max="7945" width="10.5546875" style="174" customWidth="1"/>
    <col min="7946" max="7946" width="13.88671875" style="174" customWidth="1"/>
    <col min="7947" max="7947" width="11.6640625" style="174" customWidth="1"/>
    <col min="7948" max="7948" width="0" style="174" hidden="1" customWidth="1"/>
    <col min="7949" max="7949" width="35.109375" style="174" customWidth="1"/>
    <col min="7950" max="7950" width="36.33203125" style="174" customWidth="1"/>
    <col min="7951" max="8183" width="9.109375" style="174"/>
    <col min="8184" max="8184" width="3.5546875" style="174" customWidth="1"/>
    <col min="8185" max="8185" width="25.6640625" style="174" customWidth="1"/>
    <col min="8186" max="8186" width="11.5546875" style="174" customWidth="1"/>
    <col min="8187" max="8187" width="18.44140625" style="174" customWidth="1"/>
    <col min="8188" max="8188" width="10.109375" style="174" customWidth="1"/>
    <col min="8189" max="8189" width="15.5546875" style="174" customWidth="1"/>
    <col min="8190" max="8190" width="16" style="174" customWidth="1"/>
    <col min="8191" max="8191" width="7" style="174" customWidth="1"/>
    <col min="8192" max="8192" width="14.44140625" style="174" customWidth="1"/>
    <col min="8193" max="8193" width="11" style="174" customWidth="1"/>
    <col min="8194" max="8195" width="13.88671875" style="174" customWidth="1"/>
    <col min="8196" max="8196" width="12.109375" style="174" customWidth="1"/>
    <col min="8197" max="8197" width="13.88671875" style="174" customWidth="1"/>
    <col min="8198" max="8198" width="11.5546875" style="174" customWidth="1"/>
    <col min="8199" max="8199" width="15.109375" style="174" customWidth="1"/>
    <col min="8200" max="8200" width="13.88671875" style="174" customWidth="1"/>
    <col min="8201" max="8201" width="10.5546875" style="174" customWidth="1"/>
    <col min="8202" max="8202" width="13.88671875" style="174" customWidth="1"/>
    <col min="8203" max="8203" width="11.6640625" style="174" customWidth="1"/>
    <col min="8204" max="8204" width="0" style="174" hidden="1" customWidth="1"/>
    <col min="8205" max="8205" width="35.109375" style="174" customWidth="1"/>
    <col min="8206" max="8206" width="36.33203125" style="174" customWidth="1"/>
    <col min="8207" max="8439" width="9.109375" style="174"/>
    <col min="8440" max="8440" width="3.5546875" style="174" customWidth="1"/>
    <col min="8441" max="8441" width="25.6640625" style="174" customWidth="1"/>
    <col min="8442" max="8442" width="11.5546875" style="174" customWidth="1"/>
    <col min="8443" max="8443" width="18.44140625" style="174" customWidth="1"/>
    <col min="8444" max="8444" width="10.109375" style="174" customWidth="1"/>
    <col min="8445" max="8445" width="15.5546875" style="174" customWidth="1"/>
    <col min="8446" max="8446" width="16" style="174" customWidth="1"/>
    <col min="8447" max="8447" width="7" style="174" customWidth="1"/>
    <col min="8448" max="8448" width="14.44140625" style="174" customWidth="1"/>
    <col min="8449" max="8449" width="11" style="174" customWidth="1"/>
    <col min="8450" max="8451" width="13.88671875" style="174" customWidth="1"/>
    <col min="8452" max="8452" width="12.109375" style="174" customWidth="1"/>
    <col min="8453" max="8453" width="13.88671875" style="174" customWidth="1"/>
    <col min="8454" max="8454" width="11.5546875" style="174" customWidth="1"/>
    <col min="8455" max="8455" width="15.109375" style="174" customWidth="1"/>
    <col min="8456" max="8456" width="13.88671875" style="174" customWidth="1"/>
    <col min="8457" max="8457" width="10.5546875" style="174" customWidth="1"/>
    <col min="8458" max="8458" width="13.88671875" style="174" customWidth="1"/>
    <col min="8459" max="8459" width="11.6640625" style="174" customWidth="1"/>
    <col min="8460" max="8460" width="0" style="174" hidden="1" customWidth="1"/>
    <col min="8461" max="8461" width="35.109375" style="174" customWidth="1"/>
    <col min="8462" max="8462" width="36.33203125" style="174" customWidth="1"/>
    <col min="8463" max="8695" width="9.109375" style="174"/>
    <col min="8696" max="8696" width="3.5546875" style="174" customWidth="1"/>
    <col min="8697" max="8697" width="25.6640625" style="174" customWidth="1"/>
    <col min="8698" max="8698" width="11.5546875" style="174" customWidth="1"/>
    <col min="8699" max="8699" width="18.44140625" style="174" customWidth="1"/>
    <col min="8700" max="8700" width="10.109375" style="174" customWidth="1"/>
    <col min="8701" max="8701" width="15.5546875" style="174" customWidth="1"/>
    <col min="8702" max="8702" width="16" style="174" customWidth="1"/>
    <col min="8703" max="8703" width="7" style="174" customWidth="1"/>
    <col min="8704" max="8704" width="14.44140625" style="174" customWidth="1"/>
    <col min="8705" max="8705" width="11" style="174" customWidth="1"/>
    <col min="8706" max="8707" width="13.88671875" style="174" customWidth="1"/>
    <col min="8708" max="8708" width="12.109375" style="174" customWidth="1"/>
    <col min="8709" max="8709" width="13.88671875" style="174" customWidth="1"/>
    <col min="8710" max="8710" width="11.5546875" style="174" customWidth="1"/>
    <col min="8711" max="8711" width="15.109375" style="174" customWidth="1"/>
    <col min="8712" max="8712" width="13.88671875" style="174" customWidth="1"/>
    <col min="8713" max="8713" width="10.5546875" style="174" customWidth="1"/>
    <col min="8714" max="8714" width="13.88671875" style="174" customWidth="1"/>
    <col min="8715" max="8715" width="11.6640625" style="174" customWidth="1"/>
    <col min="8716" max="8716" width="0" style="174" hidden="1" customWidth="1"/>
    <col min="8717" max="8717" width="35.109375" style="174" customWidth="1"/>
    <col min="8718" max="8718" width="36.33203125" style="174" customWidth="1"/>
    <col min="8719" max="8951" width="9.109375" style="174"/>
    <col min="8952" max="8952" width="3.5546875" style="174" customWidth="1"/>
    <col min="8953" max="8953" width="25.6640625" style="174" customWidth="1"/>
    <col min="8954" max="8954" width="11.5546875" style="174" customWidth="1"/>
    <col min="8955" max="8955" width="18.44140625" style="174" customWidth="1"/>
    <col min="8956" max="8956" width="10.109375" style="174" customWidth="1"/>
    <col min="8957" max="8957" width="15.5546875" style="174" customWidth="1"/>
    <col min="8958" max="8958" width="16" style="174" customWidth="1"/>
    <col min="8959" max="8959" width="7" style="174" customWidth="1"/>
    <col min="8960" max="8960" width="14.44140625" style="174" customWidth="1"/>
    <col min="8961" max="8961" width="11" style="174" customWidth="1"/>
    <col min="8962" max="8963" width="13.88671875" style="174" customWidth="1"/>
    <col min="8964" max="8964" width="12.109375" style="174" customWidth="1"/>
    <col min="8965" max="8965" width="13.88671875" style="174" customWidth="1"/>
    <col min="8966" max="8966" width="11.5546875" style="174" customWidth="1"/>
    <col min="8967" max="8967" width="15.109375" style="174" customWidth="1"/>
    <col min="8968" max="8968" width="13.88671875" style="174" customWidth="1"/>
    <col min="8969" max="8969" width="10.5546875" style="174" customWidth="1"/>
    <col min="8970" max="8970" width="13.88671875" style="174" customWidth="1"/>
    <col min="8971" max="8971" width="11.6640625" style="174" customWidth="1"/>
    <col min="8972" max="8972" width="0" style="174" hidden="1" customWidth="1"/>
    <col min="8973" max="8973" width="35.109375" style="174" customWidth="1"/>
    <col min="8974" max="8974" width="36.33203125" style="174" customWidth="1"/>
    <col min="8975" max="9207" width="9.109375" style="174"/>
    <col min="9208" max="9208" width="3.5546875" style="174" customWidth="1"/>
    <col min="9209" max="9209" width="25.6640625" style="174" customWidth="1"/>
    <col min="9210" max="9210" width="11.5546875" style="174" customWidth="1"/>
    <col min="9211" max="9211" width="18.44140625" style="174" customWidth="1"/>
    <col min="9212" max="9212" width="10.109375" style="174" customWidth="1"/>
    <col min="9213" max="9213" width="15.5546875" style="174" customWidth="1"/>
    <col min="9214" max="9214" width="16" style="174" customWidth="1"/>
    <col min="9215" max="9215" width="7" style="174" customWidth="1"/>
    <col min="9216" max="9216" width="14.44140625" style="174" customWidth="1"/>
    <col min="9217" max="9217" width="11" style="174" customWidth="1"/>
    <col min="9218" max="9219" width="13.88671875" style="174" customWidth="1"/>
    <col min="9220" max="9220" width="12.109375" style="174" customWidth="1"/>
    <col min="9221" max="9221" width="13.88671875" style="174" customWidth="1"/>
    <col min="9222" max="9222" width="11.5546875" style="174" customWidth="1"/>
    <col min="9223" max="9223" width="15.109375" style="174" customWidth="1"/>
    <col min="9224" max="9224" width="13.88671875" style="174" customWidth="1"/>
    <col min="9225" max="9225" width="10.5546875" style="174" customWidth="1"/>
    <col min="9226" max="9226" width="13.88671875" style="174" customWidth="1"/>
    <col min="9227" max="9227" width="11.6640625" style="174" customWidth="1"/>
    <col min="9228" max="9228" width="0" style="174" hidden="1" customWidth="1"/>
    <col min="9229" max="9229" width="35.109375" style="174" customWidth="1"/>
    <col min="9230" max="9230" width="36.33203125" style="174" customWidth="1"/>
    <col min="9231" max="9463" width="9.109375" style="174"/>
    <col min="9464" max="9464" width="3.5546875" style="174" customWidth="1"/>
    <col min="9465" max="9465" width="25.6640625" style="174" customWidth="1"/>
    <col min="9466" max="9466" width="11.5546875" style="174" customWidth="1"/>
    <col min="9467" max="9467" width="18.44140625" style="174" customWidth="1"/>
    <col min="9468" max="9468" width="10.109375" style="174" customWidth="1"/>
    <col min="9469" max="9469" width="15.5546875" style="174" customWidth="1"/>
    <col min="9470" max="9470" width="16" style="174" customWidth="1"/>
    <col min="9471" max="9471" width="7" style="174" customWidth="1"/>
    <col min="9472" max="9472" width="14.44140625" style="174" customWidth="1"/>
    <col min="9473" max="9473" width="11" style="174" customWidth="1"/>
    <col min="9474" max="9475" width="13.88671875" style="174" customWidth="1"/>
    <col min="9476" max="9476" width="12.109375" style="174" customWidth="1"/>
    <col min="9477" max="9477" width="13.88671875" style="174" customWidth="1"/>
    <col min="9478" max="9478" width="11.5546875" style="174" customWidth="1"/>
    <col min="9479" max="9479" width="15.109375" style="174" customWidth="1"/>
    <col min="9480" max="9480" width="13.88671875" style="174" customWidth="1"/>
    <col min="9481" max="9481" width="10.5546875" style="174" customWidth="1"/>
    <col min="9482" max="9482" width="13.88671875" style="174" customWidth="1"/>
    <col min="9483" max="9483" width="11.6640625" style="174" customWidth="1"/>
    <col min="9484" max="9484" width="0" style="174" hidden="1" customWidth="1"/>
    <col min="9485" max="9485" width="35.109375" style="174" customWidth="1"/>
    <col min="9486" max="9486" width="36.33203125" style="174" customWidth="1"/>
    <col min="9487" max="9719" width="9.109375" style="174"/>
    <col min="9720" max="9720" width="3.5546875" style="174" customWidth="1"/>
    <col min="9721" max="9721" width="25.6640625" style="174" customWidth="1"/>
    <col min="9722" max="9722" width="11.5546875" style="174" customWidth="1"/>
    <col min="9723" max="9723" width="18.44140625" style="174" customWidth="1"/>
    <col min="9724" max="9724" width="10.109375" style="174" customWidth="1"/>
    <col min="9725" max="9725" width="15.5546875" style="174" customWidth="1"/>
    <col min="9726" max="9726" width="16" style="174" customWidth="1"/>
    <col min="9727" max="9727" width="7" style="174" customWidth="1"/>
    <col min="9728" max="9728" width="14.44140625" style="174" customWidth="1"/>
    <col min="9729" max="9729" width="11" style="174" customWidth="1"/>
    <col min="9730" max="9731" width="13.88671875" style="174" customWidth="1"/>
    <col min="9732" max="9732" width="12.109375" style="174" customWidth="1"/>
    <col min="9733" max="9733" width="13.88671875" style="174" customWidth="1"/>
    <col min="9734" max="9734" width="11.5546875" style="174" customWidth="1"/>
    <col min="9735" max="9735" width="15.109375" style="174" customWidth="1"/>
    <col min="9736" max="9736" width="13.88671875" style="174" customWidth="1"/>
    <col min="9737" max="9737" width="10.5546875" style="174" customWidth="1"/>
    <col min="9738" max="9738" width="13.88671875" style="174" customWidth="1"/>
    <col min="9739" max="9739" width="11.6640625" style="174" customWidth="1"/>
    <col min="9740" max="9740" width="0" style="174" hidden="1" customWidth="1"/>
    <col min="9741" max="9741" width="35.109375" style="174" customWidth="1"/>
    <col min="9742" max="9742" width="36.33203125" style="174" customWidth="1"/>
    <col min="9743" max="9975" width="9.109375" style="174"/>
    <col min="9976" max="9976" width="3.5546875" style="174" customWidth="1"/>
    <col min="9977" max="9977" width="25.6640625" style="174" customWidth="1"/>
    <col min="9978" max="9978" width="11.5546875" style="174" customWidth="1"/>
    <col min="9979" max="9979" width="18.44140625" style="174" customWidth="1"/>
    <col min="9980" max="9980" width="10.109375" style="174" customWidth="1"/>
    <col min="9981" max="9981" width="15.5546875" style="174" customWidth="1"/>
    <col min="9982" max="9982" width="16" style="174" customWidth="1"/>
    <col min="9983" max="9983" width="7" style="174" customWidth="1"/>
    <col min="9984" max="9984" width="14.44140625" style="174" customWidth="1"/>
    <col min="9985" max="9985" width="11" style="174" customWidth="1"/>
    <col min="9986" max="9987" width="13.88671875" style="174" customWidth="1"/>
    <col min="9988" max="9988" width="12.109375" style="174" customWidth="1"/>
    <col min="9989" max="9989" width="13.88671875" style="174" customWidth="1"/>
    <col min="9990" max="9990" width="11.5546875" style="174" customWidth="1"/>
    <col min="9991" max="9991" width="15.109375" style="174" customWidth="1"/>
    <col min="9992" max="9992" width="13.88671875" style="174" customWidth="1"/>
    <col min="9993" max="9993" width="10.5546875" style="174" customWidth="1"/>
    <col min="9994" max="9994" width="13.88671875" style="174" customWidth="1"/>
    <col min="9995" max="9995" width="11.6640625" style="174" customWidth="1"/>
    <col min="9996" max="9996" width="0" style="174" hidden="1" customWidth="1"/>
    <col min="9997" max="9997" width="35.109375" style="174" customWidth="1"/>
    <col min="9998" max="9998" width="36.33203125" style="174" customWidth="1"/>
    <col min="9999" max="10231" width="9.109375" style="174"/>
    <col min="10232" max="10232" width="3.5546875" style="174" customWidth="1"/>
    <col min="10233" max="10233" width="25.6640625" style="174" customWidth="1"/>
    <col min="10234" max="10234" width="11.5546875" style="174" customWidth="1"/>
    <col min="10235" max="10235" width="18.44140625" style="174" customWidth="1"/>
    <col min="10236" max="10236" width="10.109375" style="174" customWidth="1"/>
    <col min="10237" max="10237" width="15.5546875" style="174" customWidth="1"/>
    <col min="10238" max="10238" width="16" style="174" customWidth="1"/>
    <col min="10239" max="10239" width="7" style="174" customWidth="1"/>
    <col min="10240" max="10240" width="14.44140625" style="174" customWidth="1"/>
    <col min="10241" max="10241" width="11" style="174" customWidth="1"/>
    <col min="10242" max="10243" width="13.88671875" style="174" customWidth="1"/>
    <col min="10244" max="10244" width="12.109375" style="174" customWidth="1"/>
    <col min="10245" max="10245" width="13.88671875" style="174" customWidth="1"/>
    <col min="10246" max="10246" width="11.5546875" style="174" customWidth="1"/>
    <col min="10247" max="10247" width="15.109375" style="174" customWidth="1"/>
    <col min="10248" max="10248" width="13.88671875" style="174" customWidth="1"/>
    <col min="10249" max="10249" width="10.5546875" style="174" customWidth="1"/>
    <col min="10250" max="10250" width="13.88671875" style="174" customWidth="1"/>
    <col min="10251" max="10251" width="11.6640625" style="174" customWidth="1"/>
    <col min="10252" max="10252" width="0" style="174" hidden="1" customWidth="1"/>
    <col min="10253" max="10253" width="35.109375" style="174" customWidth="1"/>
    <col min="10254" max="10254" width="36.33203125" style="174" customWidth="1"/>
    <col min="10255" max="10487" width="9.109375" style="174"/>
    <col min="10488" max="10488" width="3.5546875" style="174" customWidth="1"/>
    <col min="10489" max="10489" width="25.6640625" style="174" customWidth="1"/>
    <col min="10490" max="10490" width="11.5546875" style="174" customWidth="1"/>
    <col min="10491" max="10491" width="18.44140625" style="174" customWidth="1"/>
    <col min="10492" max="10492" width="10.109375" style="174" customWidth="1"/>
    <col min="10493" max="10493" width="15.5546875" style="174" customWidth="1"/>
    <col min="10494" max="10494" width="16" style="174" customWidth="1"/>
    <col min="10495" max="10495" width="7" style="174" customWidth="1"/>
    <col min="10496" max="10496" width="14.44140625" style="174" customWidth="1"/>
    <col min="10497" max="10497" width="11" style="174" customWidth="1"/>
    <col min="10498" max="10499" width="13.88671875" style="174" customWidth="1"/>
    <col min="10500" max="10500" width="12.109375" style="174" customWidth="1"/>
    <col min="10501" max="10501" width="13.88671875" style="174" customWidth="1"/>
    <col min="10502" max="10502" width="11.5546875" style="174" customWidth="1"/>
    <col min="10503" max="10503" width="15.109375" style="174" customWidth="1"/>
    <col min="10504" max="10504" width="13.88671875" style="174" customWidth="1"/>
    <col min="10505" max="10505" width="10.5546875" style="174" customWidth="1"/>
    <col min="10506" max="10506" width="13.88671875" style="174" customWidth="1"/>
    <col min="10507" max="10507" width="11.6640625" style="174" customWidth="1"/>
    <col min="10508" max="10508" width="0" style="174" hidden="1" customWidth="1"/>
    <col min="10509" max="10509" width="35.109375" style="174" customWidth="1"/>
    <col min="10510" max="10510" width="36.33203125" style="174" customWidth="1"/>
    <col min="10511" max="10743" width="9.109375" style="174"/>
    <col min="10744" max="10744" width="3.5546875" style="174" customWidth="1"/>
    <col min="10745" max="10745" width="25.6640625" style="174" customWidth="1"/>
    <col min="10746" max="10746" width="11.5546875" style="174" customWidth="1"/>
    <col min="10747" max="10747" width="18.44140625" style="174" customWidth="1"/>
    <col min="10748" max="10748" width="10.109375" style="174" customWidth="1"/>
    <col min="10749" max="10749" width="15.5546875" style="174" customWidth="1"/>
    <col min="10750" max="10750" width="16" style="174" customWidth="1"/>
    <col min="10751" max="10751" width="7" style="174" customWidth="1"/>
    <col min="10752" max="10752" width="14.44140625" style="174" customWidth="1"/>
    <col min="10753" max="10753" width="11" style="174" customWidth="1"/>
    <col min="10754" max="10755" width="13.88671875" style="174" customWidth="1"/>
    <col min="10756" max="10756" width="12.109375" style="174" customWidth="1"/>
    <col min="10757" max="10757" width="13.88671875" style="174" customWidth="1"/>
    <col min="10758" max="10758" width="11.5546875" style="174" customWidth="1"/>
    <col min="10759" max="10759" width="15.109375" style="174" customWidth="1"/>
    <col min="10760" max="10760" width="13.88671875" style="174" customWidth="1"/>
    <col min="10761" max="10761" width="10.5546875" style="174" customWidth="1"/>
    <col min="10762" max="10762" width="13.88671875" style="174" customWidth="1"/>
    <col min="10763" max="10763" width="11.6640625" style="174" customWidth="1"/>
    <col min="10764" max="10764" width="0" style="174" hidden="1" customWidth="1"/>
    <col min="10765" max="10765" width="35.109375" style="174" customWidth="1"/>
    <col min="10766" max="10766" width="36.33203125" style="174" customWidth="1"/>
    <col min="10767" max="10999" width="9.109375" style="174"/>
    <col min="11000" max="11000" width="3.5546875" style="174" customWidth="1"/>
    <col min="11001" max="11001" width="25.6640625" style="174" customWidth="1"/>
    <col min="11002" max="11002" width="11.5546875" style="174" customWidth="1"/>
    <col min="11003" max="11003" width="18.44140625" style="174" customWidth="1"/>
    <col min="11004" max="11004" width="10.109375" style="174" customWidth="1"/>
    <col min="11005" max="11005" width="15.5546875" style="174" customWidth="1"/>
    <col min="11006" max="11006" width="16" style="174" customWidth="1"/>
    <col min="11007" max="11007" width="7" style="174" customWidth="1"/>
    <col min="11008" max="11008" width="14.44140625" style="174" customWidth="1"/>
    <col min="11009" max="11009" width="11" style="174" customWidth="1"/>
    <col min="11010" max="11011" width="13.88671875" style="174" customWidth="1"/>
    <col min="11012" max="11012" width="12.109375" style="174" customWidth="1"/>
    <col min="11013" max="11013" width="13.88671875" style="174" customWidth="1"/>
    <col min="11014" max="11014" width="11.5546875" style="174" customWidth="1"/>
    <col min="11015" max="11015" width="15.109375" style="174" customWidth="1"/>
    <col min="11016" max="11016" width="13.88671875" style="174" customWidth="1"/>
    <col min="11017" max="11017" width="10.5546875" style="174" customWidth="1"/>
    <col min="11018" max="11018" width="13.88671875" style="174" customWidth="1"/>
    <col min="11019" max="11019" width="11.6640625" style="174" customWidth="1"/>
    <col min="11020" max="11020" width="0" style="174" hidden="1" customWidth="1"/>
    <col min="11021" max="11021" width="35.109375" style="174" customWidth="1"/>
    <col min="11022" max="11022" width="36.33203125" style="174" customWidth="1"/>
    <col min="11023" max="11255" width="9.109375" style="174"/>
    <col min="11256" max="11256" width="3.5546875" style="174" customWidth="1"/>
    <col min="11257" max="11257" width="25.6640625" style="174" customWidth="1"/>
    <col min="11258" max="11258" width="11.5546875" style="174" customWidth="1"/>
    <col min="11259" max="11259" width="18.44140625" style="174" customWidth="1"/>
    <col min="11260" max="11260" width="10.109375" style="174" customWidth="1"/>
    <col min="11261" max="11261" width="15.5546875" style="174" customWidth="1"/>
    <col min="11262" max="11262" width="16" style="174" customWidth="1"/>
    <col min="11263" max="11263" width="7" style="174" customWidth="1"/>
    <col min="11264" max="11264" width="14.44140625" style="174" customWidth="1"/>
    <col min="11265" max="11265" width="11" style="174" customWidth="1"/>
    <col min="11266" max="11267" width="13.88671875" style="174" customWidth="1"/>
    <col min="11268" max="11268" width="12.109375" style="174" customWidth="1"/>
    <col min="11269" max="11269" width="13.88671875" style="174" customWidth="1"/>
    <col min="11270" max="11270" width="11.5546875" style="174" customWidth="1"/>
    <col min="11271" max="11271" width="15.109375" style="174" customWidth="1"/>
    <col min="11272" max="11272" width="13.88671875" style="174" customWidth="1"/>
    <col min="11273" max="11273" width="10.5546875" style="174" customWidth="1"/>
    <col min="11274" max="11274" width="13.88671875" style="174" customWidth="1"/>
    <col min="11275" max="11275" width="11.6640625" style="174" customWidth="1"/>
    <col min="11276" max="11276" width="0" style="174" hidden="1" customWidth="1"/>
    <col min="11277" max="11277" width="35.109375" style="174" customWidth="1"/>
    <col min="11278" max="11278" width="36.33203125" style="174" customWidth="1"/>
    <col min="11279" max="11511" width="9.109375" style="174"/>
    <col min="11512" max="11512" width="3.5546875" style="174" customWidth="1"/>
    <col min="11513" max="11513" width="25.6640625" style="174" customWidth="1"/>
    <col min="11514" max="11514" width="11.5546875" style="174" customWidth="1"/>
    <col min="11515" max="11515" width="18.44140625" style="174" customWidth="1"/>
    <col min="11516" max="11516" width="10.109375" style="174" customWidth="1"/>
    <col min="11517" max="11517" width="15.5546875" style="174" customWidth="1"/>
    <col min="11518" max="11518" width="16" style="174" customWidth="1"/>
    <col min="11519" max="11519" width="7" style="174" customWidth="1"/>
    <col min="11520" max="11520" width="14.44140625" style="174" customWidth="1"/>
    <col min="11521" max="11521" width="11" style="174" customWidth="1"/>
    <col min="11522" max="11523" width="13.88671875" style="174" customWidth="1"/>
    <col min="11524" max="11524" width="12.109375" style="174" customWidth="1"/>
    <col min="11525" max="11525" width="13.88671875" style="174" customWidth="1"/>
    <col min="11526" max="11526" width="11.5546875" style="174" customWidth="1"/>
    <col min="11527" max="11527" width="15.109375" style="174" customWidth="1"/>
    <col min="11528" max="11528" width="13.88671875" style="174" customWidth="1"/>
    <col min="11529" max="11529" width="10.5546875" style="174" customWidth="1"/>
    <col min="11530" max="11530" width="13.88671875" style="174" customWidth="1"/>
    <col min="11531" max="11531" width="11.6640625" style="174" customWidth="1"/>
    <col min="11532" max="11532" width="0" style="174" hidden="1" customWidth="1"/>
    <col min="11533" max="11533" width="35.109375" style="174" customWidth="1"/>
    <col min="11534" max="11534" width="36.33203125" style="174" customWidth="1"/>
    <col min="11535" max="11767" width="9.109375" style="174"/>
    <col min="11768" max="11768" width="3.5546875" style="174" customWidth="1"/>
    <col min="11769" max="11769" width="25.6640625" style="174" customWidth="1"/>
    <col min="11770" max="11770" width="11.5546875" style="174" customWidth="1"/>
    <col min="11771" max="11771" width="18.44140625" style="174" customWidth="1"/>
    <col min="11772" max="11772" width="10.109375" style="174" customWidth="1"/>
    <col min="11773" max="11773" width="15.5546875" style="174" customWidth="1"/>
    <col min="11774" max="11774" width="16" style="174" customWidth="1"/>
    <col min="11775" max="11775" width="7" style="174" customWidth="1"/>
    <col min="11776" max="11776" width="14.44140625" style="174" customWidth="1"/>
    <col min="11777" max="11777" width="11" style="174" customWidth="1"/>
    <col min="11778" max="11779" width="13.88671875" style="174" customWidth="1"/>
    <col min="11780" max="11780" width="12.109375" style="174" customWidth="1"/>
    <col min="11781" max="11781" width="13.88671875" style="174" customWidth="1"/>
    <col min="11782" max="11782" width="11.5546875" style="174" customWidth="1"/>
    <col min="11783" max="11783" width="15.109375" style="174" customWidth="1"/>
    <col min="11784" max="11784" width="13.88671875" style="174" customWidth="1"/>
    <col min="11785" max="11785" width="10.5546875" style="174" customWidth="1"/>
    <col min="11786" max="11786" width="13.88671875" style="174" customWidth="1"/>
    <col min="11787" max="11787" width="11.6640625" style="174" customWidth="1"/>
    <col min="11788" max="11788" width="0" style="174" hidden="1" customWidth="1"/>
    <col min="11789" max="11789" width="35.109375" style="174" customWidth="1"/>
    <col min="11790" max="11790" width="36.33203125" style="174" customWidth="1"/>
    <col min="11791" max="12023" width="9.109375" style="174"/>
    <col min="12024" max="12024" width="3.5546875" style="174" customWidth="1"/>
    <col min="12025" max="12025" width="25.6640625" style="174" customWidth="1"/>
    <col min="12026" max="12026" width="11.5546875" style="174" customWidth="1"/>
    <col min="12027" max="12027" width="18.44140625" style="174" customWidth="1"/>
    <col min="12028" max="12028" width="10.109375" style="174" customWidth="1"/>
    <col min="12029" max="12029" width="15.5546875" style="174" customWidth="1"/>
    <col min="12030" max="12030" width="16" style="174" customWidth="1"/>
    <col min="12031" max="12031" width="7" style="174" customWidth="1"/>
    <col min="12032" max="12032" width="14.44140625" style="174" customWidth="1"/>
    <col min="12033" max="12033" width="11" style="174" customWidth="1"/>
    <col min="12034" max="12035" width="13.88671875" style="174" customWidth="1"/>
    <col min="12036" max="12036" width="12.109375" style="174" customWidth="1"/>
    <col min="12037" max="12037" width="13.88671875" style="174" customWidth="1"/>
    <col min="12038" max="12038" width="11.5546875" style="174" customWidth="1"/>
    <col min="12039" max="12039" width="15.109375" style="174" customWidth="1"/>
    <col min="12040" max="12040" width="13.88671875" style="174" customWidth="1"/>
    <col min="12041" max="12041" width="10.5546875" style="174" customWidth="1"/>
    <col min="12042" max="12042" width="13.88671875" style="174" customWidth="1"/>
    <col min="12043" max="12043" width="11.6640625" style="174" customWidth="1"/>
    <col min="12044" max="12044" width="0" style="174" hidden="1" customWidth="1"/>
    <col min="12045" max="12045" width="35.109375" style="174" customWidth="1"/>
    <col min="12046" max="12046" width="36.33203125" style="174" customWidth="1"/>
    <col min="12047" max="12279" width="9.109375" style="174"/>
    <col min="12280" max="12280" width="3.5546875" style="174" customWidth="1"/>
    <col min="12281" max="12281" width="25.6640625" style="174" customWidth="1"/>
    <col min="12282" max="12282" width="11.5546875" style="174" customWidth="1"/>
    <col min="12283" max="12283" width="18.44140625" style="174" customWidth="1"/>
    <col min="12284" max="12284" width="10.109375" style="174" customWidth="1"/>
    <col min="12285" max="12285" width="15.5546875" style="174" customWidth="1"/>
    <col min="12286" max="12286" width="16" style="174" customWidth="1"/>
    <col min="12287" max="12287" width="7" style="174" customWidth="1"/>
    <col min="12288" max="12288" width="14.44140625" style="174" customWidth="1"/>
    <col min="12289" max="12289" width="11" style="174" customWidth="1"/>
    <col min="12290" max="12291" width="13.88671875" style="174" customWidth="1"/>
    <col min="12292" max="12292" width="12.109375" style="174" customWidth="1"/>
    <col min="12293" max="12293" width="13.88671875" style="174" customWidth="1"/>
    <col min="12294" max="12294" width="11.5546875" style="174" customWidth="1"/>
    <col min="12295" max="12295" width="15.109375" style="174" customWidth="1"/>
    <col min="12296" max="12296" width="13.88671875" style="174" customWidth="1"/>
    <col min="12297" max="12297" width="10.5546875" style="174" customWidth="1"/>
    <col min="12298" max="12298" width="13.88671875" style="174" customWidth="1"/>
    <col min="12299" max="12299" width="11.6640625" style="174" customWidth="1"/>
    <col min="12300" max="12300" width="0" style="174" hidden="1" customWidth="1"/>
    <col min="12301" max="12301" width="35.109375" style="174" customWidth="1"/>
    <col min="12302" max="12302" width="36.33203125" style="174" customWidth="1"/>
    <col min="12303" max="12535" width="9.109375" style="174"/>
    <col min="12536" max="12536" width="3.5546875" style="174" customWidth="1"/>
    <col min="12537" max="12537" width="25.6640625" style="174" customWidth="1"/>
    <col min="12538" max="12538" width="11.5546875" style="174" customWidth="1"/>
    <col min="12539" max="12539" width="18.44140625" style="174" customWidth="1"/>
    <col min="12540" max="12540" width="10.109375" style="174" customWidth="1"/>
    <col min="12541" max="12541" width="15.5546875" style="174" customWidth="1"/>
    <col min="12542" max="12542" width="16" style="174" customWidth="1"/>
    <col min="12543" max="12543" width="7" style="174" customWidth="1"/>
    <col min="12544" max="12544" width="14.44140625" style="174" customWidth="1"/>
    <col min="12545" max="12545" width="11" style="174" customWidth="1"/>
    <col min="12546" max="12547" width="13.88671875" style="174" customWidth="1"/>
    <col min="12548" max="12548" width="12.109375" style="174" customWidth="1"/>
    <col min="12549" max="12549" width="13.88671875" style="174" customWidth="1"/>
    <col min="12550" max="12550" width="11.5546875" style="174" customWidth="1"/>
    <col min="12551" max="12551" width="15.109375" style="174" customWidth="1"/>
    <col min="12552" max="12552" width="13.88671875" style="174" customWidth="1"/>
    <col min="12553" max="12553" width="10.5546875" style="174" customWidth="1"/>
    <col min="12554" max="12554" width="13.88671875" style="174" customWidth="1"/>
    <col min="12555" max="12555" width="11.6640625" style="174" customWidth="1"/>
    <col min="12556" max="12556" width="0" style="174" hidden="1" customWidth="1"/>
    <col min="12557" max="12557" width="35.109375" style="174" customWidth="1"/>
    <col min="12558" max="12558" width="36.33203125" style="174" customWidth="1"/>
    <col min="12559" max="12791" width="9.109375" style="174"/>
    <col min="12792" max="12792" width="3.5546875" style="174" customWidth="1"/>
    <col min="12793" max="12793" width="25.6640625" style="174" customWidth="1"/>
    <col min="12794" max="12794" width="11.5546875" style="174" customWidth="1"/>
    <col min="12795" max="12795" width="18.44140625" style="174" customWidth="1"/>
    <col min="12796" max="12796" width="10.109375" style="174" customWidth="1"/>
    <col min="12797" max="12797" width="15.5546875" style="174" customWidth="1"/>
    <col min="12798" max="12798" width="16" style="174" customWidth="1"/>
    <col min="12799" max="12799" width="7" style="174" customWidth="1"/>
    <col min="12800" max="12800" width="14.44140625" style="174" customWidth="1"/>
    <col min="12801" max="12801" width="11" style="174" customWidth="1"/>
    <col min="12802" max="12803" width="13.88671875" style="174" customWidth="1"/>
    <col min="12804" max="12804" width="12.109375" style="174" customWidth="1"/>
    <col min="12805" max="12805" width="13.88671875" style="174" customWidth="1"/>
    <col min="12806" max="12806" width="11.5546875" style="174" customWidth="1"/>
    <col min="12807" max="12807" width="15.109375" style="174" customWidth="1"/>
    <col min="12808" max="12808" width="13.88671875" style="174" customWidth="1"/>
    <col min="12809" max="12809" width="10.5546875" style="174" customWidth="1"/>
    <col min="12810" max="12810" width="13.88671875" style="174" customWidth="1"/>
    <col min="12811" max="12811" width="11.6640625" style="174" customWidth="1"/>
    <col min="12812" max="12812" width="0" style="174" hidden="1" customWidth="1"/>
    <col min="12813" max="12813" width="35.109375" style="174" customWidth="1"/>
    <col min="12814" max="12814" width="36.33203125" style="174" customWidth="1"/>
    <col min="12815" max="13047" width="9.109375" style="174"/>
    <col min="13048" max="13048" width="3.5546875" style="174" customWidth="1"/>
    <col min="13049" max="13049" width="25.6640625" style="174" customWidth="1"/>
    <col min="13050" max="13050" width="11.5546875" style="174" customWidth="1"/>
    <col min="13051" max="13051" width="18.44140625" style="174" customWidth="1"/>
    <col min="13052" max="13052" width="10.109375" style="174" customWidth="1"/>
    <col min="13053" max="13053" width="15.5546875" style="174" customWidth="1"/>
    <col min="13054" max="13054" width="16" style="174" customWidth="1"/>
    <col min="13055" max="13055" width="7" style="174" customWidth="1"/>
    <col min="13056" max="13056" width="14.44140625" style="174" customWidth="1"/>
    <col min="13057" max="13057" width="11" style="174" customWidth="1"/>
    <col min="13058" max="13059" width="13.88671875" style="174" customWidth="1"/>
    <col min="13060" max="13060" width="12.109375" style="174" customWidth="1"/>
    <col min="13061" max="13061" width="13.88671875" style="174" customWidth="1"/>
    <col min="13062" max="13062" width="11.5546875" style="174" customWidth="1"/>
    <col min="13063" max="13063" width="15.109375" style="174" customWidth="1"/>
    <col min="13064" max="13064" width="13.88671875" style="174" customWidth="1"/>
    <col min="13065" max="13065" width="10.5546875" style="174" customWidth="1"/>
    <col min="13066" max="13066" width="13.88671875" style="174" customWidth="1"/>
    <col min="13067" max="13067" width="11.6640625" style="174" customWidth="1"/>
    <col min="13068" max="13068" width="0" style="174" hidden="1" customWidth="1"/>
    <col min="13069" max="13069" width="35.109375" style="174" customWidth="1"/>
    <col min="13070" max="13070" width="36.33203125" style="174" customWidth="1"/>
    <col min="13071" max="13303" width="9.109375" style="174"/>
    <col min="13304" max="13304" width="3.5546875" style="174" customWidth="1"/>
    <col min="13305" max="13305" width="25.6640625" style="174" customWidth="1"/>
    <col min="13306" max="13306" width="11.5546875" style="174" customWidth="1"/>
    <col min="13307" max="13307" width="18.44140625" style="174" customWidth="1"/>
    <col min="13308" max="13308" width="10.109375" style="174" customWidth="1"/>
    <col min="13309" max="13309" width="15.5546875" style="174" customWidth="1"/>
    <col min="13310" max="13310" width="16" style="174" customWidth="1"/>
    <col min="13311" max="13311" width="7" style="174" customWidth="1"/>
    <col min="13312" max="13312" width="14.44140625" style="174" customWidth="1"/>
    <col min="13313" max="13313" width="11" style="174" customWidth="1"/>
    <col min="13314" max="13315" width="13.88671875" style="174" customWidth="1"/>
    <col min="13316" max="13316" width="12.109375" style="174" customWidth="1"/>
    <col min="13317" max="13317" width="13.88671875" style="174" customWidth="1"/>
    <col min="13318" max="13318" width="11.5546875" style="174" customWidth="1"/>
    <col min="13319" max="13319" width="15.109375" style="174" customWidth="1"/>
    <col min="13320" max="13320" width="13.88671875" style="174" customWidth="1"/>
    <col min="13321" max="13321" width="10.5546875" style="174" customWidth="1"/>
    <col min="13322" max="13322" width="13.88671875" style="174" customWidth="1"/>
    <col min="13323" max="13323" width="11.6640625" style="174" customWidth="1"/>
    <col min="13324" max="13324" width="0" style="174" hidden="1" customWidth="1"/>
    <col min="13325" max="13325" width="35.109375" style="174" customWidth="1"/>
    <col min="13326" max="13326" width="36.33203125" style="174" customWidth="1"/>
    <col min="13327" max="13559" width="9.109375" style="174"/>
    <col min="13560" max="13560" width="3.5546875" style="174" customWidth="1"/>
    <col min="13561" max="13561" width="25.6640625" style="174" customWidth="1"/>
    <col min="13562" max="13562" width="11.5546875" style="174" customWidth="1"/>
    <col min="13563" max="13563" width="18.44140625" style="174" customWidth="1"/>
    <col min="13564" max="13564" width="10.109375" style="174" customWidth="1"/>
    <col min="13565" max="13565" width="15.5546875" style="174" customWidth="1"/>
    <col min="13566" max="13566" width="16" style="174" customWidth="1"/>
    <col min="13567" max="13567" width="7" style="174" customWidth="1"/>
    <col min="13568" max="13568" width="14.44140625" style="174" customWidth="1"/>
    <col min="13569" max="13569" width="11" style="174" customWidth="1"/>
    <col min="13570" max="13571" width="13.88671875" style="174" customWidth="1"/>
    <col min="13572" max="13572" width="12.109375" style="174" customWidth="1"/>
    <col min="13573" max="13573" width="13.88671875" style="174" customWidth="1"/>
    <col min="13574" max="13574" width="11.5546875" style="174" customWidth="1"/>
    <col min="13575" max="13575" width="15.109375" style="174" customWidth="1"/>
    <col min="13576" max="13576" width="13.88671875" style="174" customWidth="1"/>
    <col min="13577" max="13577" width="10.5546875" style="174" customWidth="1"/>
    <col min="13578" max="13578" width="13.88671875" style="174" customWidth="1"/>
    <col min="13579" max="13579" width="11.6640625" style="174" customWidth="1"/>
    <col min="13580" max="13580" width="0" style="174" hidden="1" customWidth="1"/>
    <col min="13581" max="13581" width="35.109375" style="174" customWidth="1"/>
    <col min="13582" max="13582" width="36.33203125" style="174" customWidth="1"/>
    <col min="13583" max="13815" width="9.109375" style="174"/>
    <col min="13816" max="13816" width="3.5546875" style="174" customWidth="1"/>
    <col min="13817" max="13817" width="25.6640625" style="174" customWidth="1"/>
    <col min="13818" max="13818" width="11.5546875" style="174" customWidth="1"/>
    <col min="13819" max="13819" width="18.44140625" style="174" customWidth="1"/>
    <col min="13820" max="13820" width="10.109375" style="174" customWidth="1"/>
    <col min="13821" max="13821" width="15.5546875" style="174" customWidth="1"/>
    <col min="13822" max="13822" width="16" style="174" customWidth="1"/>
    <col min="13823" max="13823" width="7" style="174" customWidth="1"/>
    <col min="13824" max="13824" width="14.44140625" style="174" customWidth="1"/>
    <col min="13825" max="13825" width="11" style="174" customWidth="1"/>
    <col min="13826" max="13827" width="13.88671875" style="174" customWidth="1"/>
    <col min="13828" max="13828" width="12.109375" style="174" customWidth="1"/>
    <col min="13829" max="13829" width="13.88671875" style="174" customWidth="1"/>
    <col min="13830" max="13830" width="11.5546875" style="174" customWidth="1"/>
    <col min="13831" max="13831" width="15.109375" style="174" customWidth="1"/>
    <col min="13832" max="13832" width="13.88671875" style="174" customWidth="1"/>
    <col min="13833" max="13833" width="10.5546875" style="174" customWidth="1"/>
    <col min="13834" max="13834" width="13.88671875" style="174" customWidth="1"/>
    <col min="13835" max="13835" width="11.6640625" style="174" customWidth="1"/>
    <col min="13836" max="13836" width="0" style="174" hidden="1" customWidth="1"/>
    <col min="13837" max="13837" width="35.109375" style="174" customWidth="1"/>
    <col min="13838" max="13838" width="36.33203125" style="174" customWidth="1"/>
    <col min="13839" max="14071" width="9.109375" style="174"/>
    <col min="14072" max="14072" width="3.5546875" style="174" customWidth="1"/>
    <col min="14073" max="14073" width="25.6640625" style="174" customWidth="1"/>
    <col min="14074" max="14074" width="11.5546875" style="174" customWidth="1"/>
    <col min="14075" max="14075" width="18.44140625" style="174" customWidth="1"/>
    <col min="14076" max="14076" width="10.109375" style="174" customWidth="1"/>
    <col min="14077" max="14077" width="15.5546875" style="174" customWidth="1"/>
    <col min="14078" max="14078" width="16" style="174" customWidth="1"/>
    <col min="14079" max="14079" width="7" style="174" customWidth="1"/>
    <col min="14080" max="14080" width="14.44140625" style="174" customWidth="1"/>
    <col min="14081" max="14081" width="11" style="174" customWidth="1"/>
    <col min="14082" max="14083" width="13.88671875" style="174" customWidth="1"/>
    <col min="14084" max="14084" width="12.109375" style="174" customWidth="1"/>
    <col min="14085" max="14085" width="13.88671875" style="174" customWidth="1"/>
    <col min="14086" max="14086" width="11.5546875" style="174" customWidth="1"/>
    <col min="14087" max="14087" width="15.109375" style="174" customWidth="1"/>
    <col min="14088" max="14088" width="13.88671875" style="174" customWidth="1"/>
    <col min="14089" max="14089" width="10.5546875" style="174" customWidth="1"/>
    <col min="14090" max="14090" width="13.88671875" style="174" customWidth="1"/>
    <col min="14091" max="14091" width="11.6640625" style="174" customWidth="1"/>
    <col min="14092" max="14092" width="0" style="174" hidden="1" customWidth="1"/>
    <col min="14093" max="14093" width="35.109375" style="174" customWidth="1"/>
    <col min="14094" max="14094" width="36.33203125" style="174" customWidth="1"/>
    <col min="14095" max="14327" width="9.109375" style="174"/>
    <col min="14328" max="14328" width="3.5546875" style="174" customWidth="1"/>
    <col min="14329" max="14329" width="25.6640625" style="174" customWidth="1"/>
    <col min="14330" max="14330" width="11.5546875" style="174" customWidth="1"/>
    <col min="14331" max="14331" width="18.44140625" style="174" customWidth="1"/>
    <col min="14332" max="14332" width="10.109375" style="174" customWidth="1"/>
    <col min="14333" max="14333" width="15.5546875" style="174" customWidth="1"/>
    <col min="14334" max="14334" width="16" style="174" customWidth="1"/>
    <col min="14335" max="14335" width="7" style="174" customWidth="1"/>
    <col min="14336" max="14336" width="14.44140625" style="174" customWidth="1"/>
    <col min="14337" max="14337" width="11" style="174" customWidth="1"/>
    <col min="14338" max="14339" width="13.88671875" style="174" customWidth="1"/>
    <col min="14340" max="14340" width="12.109375" style="174" customWidth="1"/>
    <col min="14341" max="14341" width="13.88671875" style="174" customWidth="1"/>
    <col min="14342" max="14342" width="11.5546875" style="174" customWidth="1"/>
    <col min="14343" max="14343" width="15.109375" style="174" customWidth="1"/>
    <col min="14344" max="14344" width="13.88671875" style="174" customWidth="1"/>
    <col min="14345" max="14345" width="10.5546875" style="174" customWidth="1"/>
    <col min="14346" max="14346" width="13.88671875" style="174" customWidth="1"/>
    <col min="14347" max="14347" width="11.6640625" style="174" customWidth="1"/>
    <col min="14348" max="14348" width="0" style="174" hidden="1" customWidth="1"/>
    <col min="14349" max="14349" width="35.109375" style="174" customWidth="1"/>
    <col min="14350" max="14350" width="36.33203125" style="174" customWidth="1"/>
    <col min="14351" max="14583" width="9.109375" style="174"/>
    <col min="14584" max="14584" width="3.5546875" style="174" customWidth="1"/>
    <col min="14585" max="14585" width="25.6640625" style="174" customWidth="1"/>
    <col min="14586" max="14586" width="11.5546875" style="174" customWidth="1"/>
    <col min="14587" max="14587" width="18.44140625" style="174" customWidth="1"/>
    <col min="14588" max="14588" width="10.109375" style="174" customWidth="1"/>
    <col min="14589" max="14589" width="15.5546875" style="174" customWidth="1"/>
    <col min="14590" max="14590" width="16" style="174" customWidth="1"/>
    <col min="14591" max="14591" width="7" style="174" customWidth="1"/>
    <col min="14592" max="14592" width="14.44140625" style="174" customWidth="1"/>
    <col min="14593" max="14593" width="11" style="174" customWidth="1"/>
    <col min="14594" max="14595" width="13.88671875" style="174" customWidth="1"/>
    <col min="14596" max="14596" width="12.109375" style="174" customWidth="1"/>
    <col min="14597" max="14597" width="13.88671875" style="174" customWidth="1"/>
    <col min="14598" max="14598" width="11.5546875" style="174" customWidth="1"/>
    <col min="14599" max="14599" width="15.109375" style="174" customWidth="1"/>
    <col min="14600" max="14600" width="13.88671875" style="174" customWidth="1"/>
    <col min="14601" max="14601" width="10.5546875" style="174" customWidth="1"/>
    <col min="14602" max="14602" width="13.88671875" style="174" customWidth="1"/>
    <col min="14603" max="14603" width="11.6640625" style="174" customWidth="1"/>
    <col min="14604" max="14604" width="0" style="174" hidden="1" customWidth="1"/>
    <col min="14605" max="14605" width="35.109375" style="174" customWidth="1"/>
    <col min="14606" max="14606" width="36.33203125" style="174" customWidth="1"/>
    <col min="14607" max="14839" width="9.109375" style="174"/>
    <col min="14840" max="14840" width="3.5546875" style="174" customWidth="1"/>
    <col min="14841" max="14841" width="25.6640625" style="174" customWidth="1"/>
    <col min="14842" max="14842" width="11.5546875" style="174" customWidth="1"/>
    <col min="14843" max="14843" width="18.44140625" style="174" customWidth="1"/>
    <col min="14844" max="14844" width="10.109375" style="174" customWidth="1"/>
    <col min="14845" max="14845" width="15.5546875" style="174" customWidth="1"/>
    <col min="14846" max="14846" width="16" style="174" customWidth="1"/>
    <col min="14847" max="14847" width="7" style="174" customWidth="1"/>
    <col min="14848" max="14848" width="14.44140625" style="174" customWidth="1"/>
    <col min="14849" max="14849" width="11" style="174" customWidth="1"/>
    <col min="14850" max="14851" width="13.88671875" style="174" customWidth="1"/>
    <col min="14852" max="14852" width="12.109375" style="174" customWidth="1"/>
    <col min="14853" max="14853" width="13.88671875" style="174" customWidth="1"/>
    <col min="14854" max="14854" width="11.5546875" style="174" customWidth="1"/>
    <col min="14855" max="14855" width="15.109375" style="174" customWidth="1"/>
    <col min="14856" max="14856" width="13.88671875" style="174" customWidth="1"/>
    <col min="14857" max="14857" width="10.5546875" style="174" customWidth="1"/>
    <col min="14858" max="14858" width="13.88671875" style="174" customWidth="1"/>
    <col min="14859" max="14859" width="11.6640625" style="174" customWidth="1"/>
    <col min="14860" max="14860" width="0" style="174" hidden="1" customWidth="1"/>
    <col min="14861" max="14861" width="35.109375" style="174" customWidth="1"/>
    <col min="14862" max="14862" width="36.33203125" style="174" customWidth="1"/>
    <col min="14863" max="15095" width="9.109375" style="174"/>
    <col min="15096" max="15096" width="3.5546875" style="174" customWidth="1"/>
    <col min="15097" max="15097" width="25.6640625" style="174" customWidth="1"/>
    <col min="15098" max="15098" width="11.5546875" style="174" customWidth="1"/>
    <col min="15099" max="15099" width="18.44140625" style="174" customWidth="1"/>
    <col min="15100" max="15100" width="10.109375" style="174" customWidth="1"/>
    <col min="15101" max="15101" width="15.5546875" style="174" customWidth="1"/>
    <col min="15102" max="15102" width="16" style="174" customWidth="1"/>
    <col min="15103" max="15103" width="7" style="174" customWidth="1"/>
    <col min="15104" max="15104" width="14.44140625" style="174" customWidth="1"/>
    <col min="15105" max="15105" width="11" style="174" customWidth="1"/>
    <col min="15106" max="15107" width="13.88671875" style="174" customWidth="1"/>
    <col min="15108" max="15108" width="12.109375" style="174" customWidth="1"/>
    <col min="15109" max="15109" width="13.88671875" style="174" customWidth="1"/>
    <col min="15110" max="15110" width="11.5546875" style="174" customWidth="1"/>
    <col min="15111" max="15111" width="15.109375" style="174" customWidth="1"/>
    <col min="15112" max="15112" width="13.88671875" style="174" customWidth="1"/>
    <col min="15113" max="15113" width="10.5546875" style="174" customWidth="1"/>
    <col min="15114" max="15114" width="13.88671875" style="174" customWidth="1"/>
    <col min="15115" max="15115" width="11.6640625" style="174" customWidth="1"/>
    <col min="15116" max="15116" width="0" style="174" hidden="1" customWidth="1"/>
    <col min="15117" max="15117" width="35.109375" style="174" customWidth="1"/>
    <col min="15118" max="15118" width="36.33203125" style="174" customWidth="1"/>
    <col min="15119" max="15351" width="9.109375" style="174"/>
    <col min="15352" max="15352" width="3.5546875" style="174" customWidth="1"/>
    <col min="15353" max="15353" width="25.6640625" style="174" customWidth="1"/>
    <col min="15354" max="15354" width="11.5546875" style="174" customWidth="1"/>
    <col min="15355" max="15355" width="18.44140625" style="174" customWidth="1"/>
    <col min="15356" max="15356" width="10.109375" style="174" customWidth="1"/>
    <col min="15357" max="15357" width="15.5546875" style="174" customWidth="1"/>
    <col min="15358" max="15358" width="16" style="174" customWidth="1"/>
    <col min="15359" max="15359" width="7" style="174" customWidth="1"/>
    <col min="15360" max="15360" width="14.44140625" style="174" customWidth="1"/>
    <col min="15361" max="15361" width="11" style="174" customWidth="1"/>
    <col min="15362" max="15363" width="13.88671875" style="174" customWidth="1"/>
    <col min="15364" max="15364" width="12.109375" style="174" customWidth="1"/>
    <col min="15365" max="15365" width="13.88671875" style="174" customWidth="1"/>
    <col min="15366" max="15366" width="11.5546875" style="174" customWidth="1"/>
    <col min="15367" max="15367" width="15.109375" style="174" customWidth="1"/>
    <col min="15368" max="15368" width="13.88671875" style="174" customWidth="1"/>
    <col min="15369" max="15369" width="10.5546875" style="174" customWidth="1"/>
    <col min="15370" max="15370" width="13.88671875" style="174" customWidth="1"/>
    <col min="15371" max="15371" width="11.6640625" style="174" customWidth="1"/>
    <col min="15372" max="15372" width="0" style="174" hidden="1" customWidth="1"/>
    <col min="15373" max="15373" width="35.109375" style="174" customWidth="1"/>
    <col min="15374" max="15374" width="36.33203125" style="174" customWidth="1"/>
    <col min="15375" max="15607" width="9.109375" style="174"/>
    <col min="15608" max="15608" width="3.5546875" style="174" customWidth="1"/>
    <col min="15609" max="15609" width="25.6640625" style="174" customWidth="1"/>
    <col min="15610" max="15610" width="11.5546875" style="174" customWidth="1"/>
    <col min="15611" max="15611" width="18.44140625" style="174" customWidth="1"/>
    <col min="15612" max="15612" width="10.109375" style="174" customWidth="1"/>
    <col min="15613" max="15613" width="15.5546875" style="174" customWidth="1"/>
    <col min="15614" max="15614" width="16" style="174" customWidth="1"/>
    <col min="15615" max="15615" width="7" style="174" customWidth="1"/>
    <col min="15616" max="15616" width="14.44140625" style="174" customWidth="1"/>
    <col min="15617" max="15617" width="11" style="174" customWidth="1"/>
    <col min="15618" max="15619" width="13.88671875" style="174" customWidth="1"/>
    <col min="15620" max="15620" width="12.109375" style="174" customWidth="1"/>
    <col min="15621" max="15621" width="13.88671875" style="174" customWidth="1"/>
    <col min="15622" max="15622" width="11.5546875" style="174" customWidth="1"/>
    <col min="15623" max="15623" width="15.109375" style="174" customWidth="1"/>
    <col min="15624" max="15624" width="13.88671875" style="174" customWidth="1"/>
    <col min="15625" max="15625" width="10.5546875" style="174" customWidth="1"/>
    <col min="15626" max="15626" width="13.88671875" style="174" customWidth="1"/>
    <col min="15627" max="15627" width="11.6640625" style="174" customWidth="1"/>
    <col min="15628" max="15628" width="0" style="174" hidden="1" customWidth="1"/>
    <col min="15629" max="15629" width="35.109375" style="174" customWidth="1"/>
    <col min="15630" max="15630" width="36.33203125" style="174" customWidth="1"/>
    <col min="15631" max="15863" width="9.109375" style="174"/>
    <col min="15864" max="15864" width="3.5546875" style="174" customWidth="1"/>
    <col min="15865" max="15865" width="25.6640625" style="174" customWidth="1"/>
    <col min="15866" max="15866" width="11.5546875" style="174" customWidth="1"/>
    <col min="15867" max="15867" width="18.44140625" style="174" customWidth="1"/>
    <col min="15868" max="15868" width="10.109375" style="174" customWidth="1"/>
    <col min="15869" max="15869" width="15.5546875" style="174" customWidth="1"/>
    <col min="15870" max="15870" width="16" style="174" customWidth="1"/>
    <col min="15871" max="15871" width="7" style="174" customWidth="1"/>
    <col min="15872" max="15872" width="14.44140625" style="174" customWidth="1"/>
    <col min="15873" max="15873" width="11" style="174" customWidth="1"/>
    <col min="15874" max="15875" width="13.88671875" style="174" customWidth="1"/>
    <col min="15876" max="15876" width="12.109375" style="174" customWidth="1"/>
    <col min="15877" max="15877" width="13.88671875" style="174" customWidth="1"/>
    <col min="15878" max="15878" width="11.5546875" style="174" customWidth="1"/>
    <col min="15879" max="15879" width="15.109375" style="174" customWidth="1"/>
    <col min="15880" max="15880" width="13.88671875" style="174" customWidth="1"/>
    <col min="15881" max="15881" width="10.5546875" style="174" customWidth="1"/>
    <col min="15882" max="15882" width="13.88671875" style="174" customWidth="1"/>
    <col min="15883" max="15883" width="11.6640625" style="174" customWidth="1"/>
    <col min="15884" max="15884" width="0" style="174" hidden="1" customWidth="1"/>
    <col min="15885" max="15885" width="35.109375" style="174" customWidth="1"/>
    <col min="15886" max="15886" width="36.33203125" style="174" customWidth="1"/>
    <col min="15887" max="16119" width="9.109375" style="174"/>
    <col min="16120" max="16120" width="3.5546875" style="174" customWidth="1"/>
    <col min="16121" max="16121" width="25.6640625" style="174" customWidth="1"/>
    <col min="16122" max="16122" width="11.5546875" style="174" customWidth="1"/>
    <col min="16123" max="16123" width="18.44140625" style="174" customWidth="1"/>
    <col min="16124" max="16124" width="10.109375" style="174" customWidth="1"/>
    <col min="16125" max="16125" width="15.5546875" style="174" customWidth="1"/>
    <col min="16126" max="16126" width="16" style="174" customWidth="1"/>
    <col min="16127" max="16127" width="7" style="174" customWidth="1"/>
    <col min="16128" max="16128" width="14.44140625" style="174" customWidth="1"/>
    <col min="16129" max="16129" width="11" style="174" customWidth="1"/>
    <col min="16130" max="16131" width="13.88671875" style="174" customWidth="1"/>
    <col min="16132" max="16132" width="12.109375" style="174" customWidth="1"/>
    <col min="16133" max="16133" width="13.88671875" style="174" customWidth="1"/>
    <col min="16134" max="16134" width="11.5546875" style="174" customWidth="1"/>
    <col min="16135" max="16135" width="15.109375" style="174" customWidth="1"/>
    <col min="16136" max="16136" width="13.88671875" style="174" customWidth="1"/>
    <col min="16137" max="16137" width="10.5546875" style="174" customWidth="1"/>
    <col min="16138" max="16138" width="13.88671875" style="174" customWidth="1"/>
    <col min="16139" max="16139" width="11.6640625" style="174" customWidth="1"/>
    <col min="16140" max="16140" width="0" style="174" hidden="1" customWidth="1"/>
    <col min="16141" max="16141" width="35.109375" style="174" customWidth="1"/>
    <col min="16142" max="16142" width="36.33203125" style="174" customWidth="1"/>
    <col min="16143" max="16384" width="9.109375" style="174"/>
  </cols>
  <sheetData>
    <row r="1" spans="1:14" x14ac:dyDescent="0.2">
      <c r="N1" s="176" t="s">
        <v>318</v>
      </c>
    </row>
    <row r="2" spans="1:14" ht="0.8" customHeight="1" x14ac:dyDescent="0.2"/>
    <row r="3" spans="1:14" ht="14.25" customHeight="1" x14ac:dyDescent="0.2">
      <c r="A3" s="382" t="s">
        <v>319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</row>
    <row r="4" spans="1:14" hidden="1" x14ac:dyDescent="0.2">
      <c r="A4" s="383" t="s">
        <v>346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</row>
    <row r="5" spans="1:14" ht="5.35" hidden="1" customHeight="1" x14ac:dyDescent="0.2">
      <c r="G5" s="176"/>
      <c r="H5" s="176"/>
      <c r="I5" s="176"/>
      <c r="J5" s="176"/>
      <c r="K5" s="176"/>
      <c r="L5" s="176"/>
    </row>
    <row r="6" spans="1:14" ht="29.3" customHeight="1" x14ac:dyDescent="0.2">
      <c r="A6" s="384" t="s">
        <v>0</v>
      </c>
      <c r="B6" s="385" t="s">
        <v>320</v>
      </c>
      <c r="C6" s="386" t="s">
        <v>321</v>
      </c>
      <c r="D6" s="385" t="s">
        <v>40</v>
      </c>
      <c r="E6" s="387" t="s">
        <v>368</v>
      </c>
      <c r="F6" s="387"/>
      <c r="G6" s="388"/>
      <c r="H6" s="388" t="s">
        <v>322</v>
      </c>
      <c r="I6" s="389"/>
      <c r="J6" s="389"/>
      <c r="K6" s="389"/>
      <c r="L6" s="390"/>
      <c r="M6" s="387" t="s">
        <v>323</v>
      </c>
      <c r="N6" s="387"/>
    </row>
    <row r="7" spans="1:14" x14ac:dyDescent="0.2">
      <c r="A7" s="384"/>
      <c r="B7" s="385"/>
      <c r="C7" s="386"/>
      <c r="D7" s="385"/>
      <c r="E7" s="391" t="s">
        <v>369</v>
      </c>
      <c r="F7" s="387" t="s">
        <v>324</v>
      </c>
      <c r="G7" s="401" t="s">
        <v>325</v>
      </c>
      <c r="H7" s="392" t="s">
        <v>326</v>
      </c>
      <c r="I7" s="392" t="s">
        <v>327</v>
      </c>
      <c r="J7" s="392" t="s">
        <v>345</v>
      </c>
      <c r="K7" s="392" t="s">
        <v>328</v>
      </c>
      <c r="L7" s="392" t="s">
        <v>329</v>
      </c>
      <c r="M7" s="387" t="s">
        <v>343</v>
      </c>
      <c r="N7" s="387" t="s">
        <v>344</v>
      </c>
    </row>
    <row r="8" spans="1:14" ht="146.19999999999999" customHeight="1" x14ac:dyDescent="0.2">
      <c r="A8" s="384"/>
      <c r="B8" s="385"/>
      <c r="C8" s="386"/>
      <c r="D8" s="385"/>
      <c r="E8" s="391"/>
      <c r="F8" s="387"/>
      <c r="G8" s="401"/>
      <c r="H8" s="402"/>
      <c r="I8" s="393"/>
      <c r="J8" s="393"/>
      <c r="K8" s="393"/>
      <c r="L8" s="393"/>
      <c r="M8" s="387"/>
      <c r="N8" s="387"/>
    </row>
    <row r="9" spans="1:14" x14ac:dyDescent="0.2">
      <c r="A9" s="177">
        <v>1</v>
      </c>
      <c r="B9" s="177">
        <v>2</v>
      </c>
      <c r="C9" s="178">
        <v>3</v>
      </c>
      <c r="D9" s="179">
        <v>4</v>
      </c>
      <c r="E9" s="179">
        <v>6</v>
      </c>
      <c r="F9" s="179">
        <v>7</v>
      </c>
      <c r="G9" s="179">
        <v>8</v>
      </c>
      <c r="H9" s="177">
        <v>9</v>
      </c>
      <c r="I9" s="177">
        <v>10</v>
      </c>
      <c r="J9" s="177">
        <v>11</v>
      </c>
      <c r="K9" s="177">
        <v>12</v>
      </c>
      <c r="L9" s="177">
        <v>13</v>
      </c>
      <c r="M9" s="177">
        <v>14</v>
      </c>
      <c r="N9" s="177">
        <v>15</v>
      </c>
    </row>
    <row r="10" spans="1:14" x14ac:dyDescent="0.2">
      <c r="A10" s="394" t="s">
        <v>330</v>
      </c>
      <c r="B10" s="394"/>
      <c r="C10" s="395"/>
      <c r="D10" s="198" t="s">
        <v>41</v>
      </c>
      <c r="E10" s="180">
        <v>0</v>
      </c>
      <c r="F10" s="180">
        <v>0</v>
      </c>
      <c r="G10" s="181"/>
      <c r="H10" s="398" t="s">
        <v>331</v>
      </c>
      <c r="I10" s="398" t="s">
        <v>331</v>
      </c>
      <c r="J10" s="398" t="s">
        <v>331</v>
      </c>
      <c r="K10" s="398" t="s">
        <v>331</v>
      </c>
      <c r="L10" s="398" t="s">
        <v>331</v>
      </c>
      <c r="M10" s="404"/>
      <c r="N10" s="404"/>
    </row>
    <row r="11" spans="1:14" ht="22.55" x14ac:dyDescent="0.2">
      <c r="A11" s="394"/>
      <c r="B11" s="394"/>
      <c r="C11" s="396"/>
      <c r="D11" s="198" t="s">
        <v>37</v>
      </c>
      <c r="E11" s="180">
        <v>0</v>
      </c>
      <c r="F11" s="180">
        <v>0</v>
      </c>
      <c r="G11" s="181"/>
      <c r="H11" s="399"/>
      <c r="I11" s="399"/>
      <c r="J11" s="399"/>
      <c r="K11" s="399"/>
      <c r="L11" s="399"/>
      <c r="M11" s="405"/>
      <c r="N11" s="405"/>
    </row>
    <row r="12" spans="1:14" ht="33.85" x14ac:dyDescent="0.2">
      <c r="A12" s="394"/>
      <c r="B12" s="394"/>
      <c r="C12" s="396"/>
      <c r="D12" s="199" t="s">
        <v>2</v>
      </c>
      <c r="E12" s="180">
        <v>0</v>
      </c>
      <c r="F12" s="180">
        <v>0</v>
      </c>
      <c r="G12" s="181"/>
      <c r="H12" s="399"/>
      <c r="I12" s="399"/>
      <c r="J12" s="399"/>
      <c r="K12" s="399"/>
      <c r="L12" s="399"/>
      <c r="M12" s="405"/>
      <c r="N12" s="405"/>
    </row>
    <row r="13" spans="1:14" ht="15.85" customHeight="1" x14ac:dyDescent="0.2">
      <c r="A13" s="394"/>
      <c r="B13" s="394"/>
      <c r="C13" s="396"/>
      <c r="D13" s="199" t="s">
        <v>43</v>
      </c>
      <c r="E13" s="180">
        <v>0</v>
      </c>
      <c r="F13" s="180">
        <v>0</v>
      </c>
      <c r="G13" s="181"/>
      <c r="H13" s="399"/>
      <c r="I13" s="399"/>
      <c r="J13" s="399"/>
      <c r="K13" s="399"/>
      <c r="L13" s="399"/>
      <c r="M13" s="405"/>
      <c r="N13" s="405"/>
    </row>
    <row r="14" spans="1:14" ht="23.35" customHeight="1" x14ac:dyDescent="0.2">
      <c r="A14" s="394"/>
      <c r="B14" s="394"/>
      <c r="C14" s="397"/>
      <c r="D14" s="199" t="s">
        <v>270</v>
      </c>
      <c r="E14" s="180">
        <v>0</v>
      </c>
      <c r="F14" s="180">
        <v>0</v>
      </c>
      <c r="G14" s="181"/>
      <c r="H14" s="400"/>
      <c r="I14" s="400"/>
      <c r="J14" s="400"/>
      <c r="K14" s="400"/>
      <c r="L14" s="400"/>
      <c r="M14" s="406"/>
      <c r="N14" s="406"/>
    </row>
    <row r="15" spans="1:14" x14ac:dyDescent="0.2">
      <c r="A15" s="407" t="s">
        <v>36</v>
      </c>
      <c r="B15" s="407"/>
      <c r="C15" s="407"/>
      <c r="D15" s="407"/>
      <c r="E15" s="407"/>
      <c r="F15" s="407"/>
      <c r="G15" s="407"/>
      <c r="H15" s="407"/>
      <c r="I15" s="407"/>
      <c r="J15" s="407"/>
      <c r="K15" s="407"/>
      <c r="L15" s="407"/>
      <c r="M15" s="182"/>
      <c r="N15" s="182"/>
    </row>
    <row r="16" spans="1:14" x14ac:dyDescent="0.2">
      <c r="A16" s="408">
        <v>1</v>
      </c>
      <c r="B16" s="394" t="s">
        <v>336</v>
      </c>
      <c r="C16" s="386" t="s">
        <v>342</v>
      </c>
      <c r="D16" s="200" t="s">
        <v>41</v>
      </c>
      <c r="E16" s="180">
        <f>SUM(E17:E20)</f>
        <v>0</v>
      </c>
      <c r="F16" s="180">
        <f>SUM(F17:F20)</f>
        <v>0</v>
      </c>
      <c r="G16" s="181"/>
      <c r="H16" s="203" t="s">
        <v>332</v>
      </c>
      <c r="I16" s="203" t="s">
        <v>332</v>
      </c>
      <c r="J16" s="183" t="s">
        <v>332</v>
      </c>
      <c r="K16" s="183" t="s">
        <v>332</v>
      </c>
      <c r="L16" s="183" t="s">
        <v>332</v>
      </c>
      <c r="M16" s="409" t="s">
        <v>371</v>
      </c>
      <c r="N16" s="409"/>
    </row>
    <row r="17" spans="1:55" ht="50.25" customHeight="1" x14ac:dyDescent="0.2">
      <c r="A17" s="408"/>
      <c r="B17" s="394"/>
      <c r="C17" s="386"/>
      <c r="D17" s="200" t="s">
        <v>37</v>
      </c>
      <c r="E17" s="180">
        <v>0</v>
      </c>
      <c r="F17" s="180">
        <v>0</v>
      </c>
      <c r="G17" s="181"/>
      <c r="H17" s="207" t="s">
        <v>268</v>
      </c>
      <c r="I17" s="205" t="s">
        <v>337</v>
      </c>
      <c r="J17" s="202">
        <v>43</v>
      </c>
      <c r="K17" s="183">
        <v>24.7</v>
      </c>
      <c r="L17" s="259">
        <f t="shared" ref="L17:L18" si="0">K17/J17*100</f>
        <v>57.441860465116278</v>
      </c>
      <c r="M17" s="410"/>
      <c r="N17" s="410"/>
    </row>
    <row r="18" spans="1:55" ht="72.8" customHeight="1" x14ac:dyDescent="0.2">
      <c r="A18" s="408"/>
      <c r="B18" s="394"/>
      <c r="C18" s="386"/>
      <c r="D18" s="201" t="s">
        <v>347</v>
      </c>
      <c r="E18" s="180">
        <v>0</v>
      </c>
      <c r="F18" s="180">
        <v>0</v>
      </c>
      <c r="G18" s="181"/>
      <c r="H18" s="207" t="s">
        <v>315</v>
      </c>
      <c r="I18" s="206" t="s">
        <v>338</v>
      </c>
      <c r="J18" s="202">
        <v>9.718</v>
      </c>
      <c r="K18" s="260">
        <v>7.8239999999999998</v>
      </c>
      <c r="L18" s="259">
        <f t="shared" si="0"/>
        <v>80.510393084996906</v>
      </c>
      <c r="M18" s="410"/>
      <c r="N18" s="410"/>
    </row>
    <row r="19" spans="1:55" x14ac:dyDescent="0.2">
      <c r="A19" s="408"/>
      <c r="B19" s="394"/>
      <c r="C19" s="386"/>
      <c r="D19" s="201" t="s">
        <v>43</v>
      </c>
      <c r="E19" s="180">
        <v>0</v>
      </c>
      <c r="F19" s="180">
        <v>0</v>
      </c>
      <c r="G19" s="181"/>
      <c r="H19" s="204"/>
      <c r="I19" s="204"/>
      <c r="J19" s="183">
        <v>0</v>
      </c>
      <c r="K19" s="183">
        <v>0</v>
      </c>
      <c r="L19" s="183">
        <v>0</v>
      </c>
      <c r="M19" s="410"/>
      <c r="N19" s="410"/>
    </row>
    <row r="20" spans="1:55" s="185" customFormat="1" ht="39" customHeight="1" x14ac:dyDescent="0.2">
      <c r="A20" s="408"/>
      <c r="B20" s="394"/>
      <c r="C20" s="386"/>
      <c r="D20" s="201" t="s">
        <v>270</v>
      </c>
      <c r="E20" s="180">
        <v>0</v>
      </c>
      <c r="F20" s="180">
        <v>0</v>
      </c>
      <c r="G20" s="181"/>
      <c r="H20" s="183"/>
      <c r="I20" s="183"/>
      <c r="J20" s="183">
        <v>0</v>
      </c>
      <c r="K20" s="183">
        <v>0</v>
      </c>
      <c r="L20" s="183">
        <v>0</v>
      </c>
      <c r="M20" s="411"/>
      <c r="N20" s="411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</row>
    <row r="21" spans="1:55" s="186" customFormat="1" x14ac:dyDescent="0.2">
      <c r="A21" s="186" t="s">
        <v>333</v>
      </c>
      <c r="C21" s="187"/>
    </row>
    <row r="22" spans="1:55" s="186" customFormat="1" x14ac:dyDescent="0.2">
      <c r="A22" s="403" t="s">
        <v>334</v>
      </c>
      <c r="B22" s="403"/>
      <c r="C22" s="403"/>
      <c r="D22" s="403"/>
      <c r="E22" s="403"/>
      <c r="F22" s="403"/>
      <c r="G22" s="403"/>
    </row>
    <row r="23" spans="1:55" ht="12.05" customHeight="1" x14ac:dyDescent="0.2">
      <c r="A23" s="381" t="s">
        <v>335</v>
      </c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</row>
    <row r="24" spans="1:55" s="188" customFormat="1" ht="5.35" customHeight="1" x14ac:dyDescent="0.3">
      <c r="A24" s="380"/>
      <c r="B24" s="380"/>
      <c r="C24" s="380"/>
      <c r="D24" s="380"/>
      <c r="E24" s="380"/>
      <c r="F24" s="380"/>
      <c r="G24" s="380"/>
      <c r="H24" s="189"/>
      <c r="I24" s="189"/>
      <c r="J24" s="189"/>
      <c r="K24" s="189"/>
      <c r="L24" s="189"/>
      <c r="M24" s="189"/>
      <c r="N24" s="190"/>
      <c r="O24" s="189"/>
    </row>
    <row r="25" spans="1:55" ht="19.600000000000001" customHeight="1" x14ac:dyDescent="0.2">
      <c r="A25" s="191" t="s">
        <v>379</v>
      </c>
      <c r="B25" s="191"/>
      <c r="C25" s="192"/>
      <c r="D25" s="192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</row>
    <row r="26" spans="1:55" x14ac:dyDescent="0.2">
      <c r="A26" s="194" t="s">
        <v>312</v>
      </c>
      <c r="B26" s="195"/>
      <c r="C26" s="195"/>
      <c r="D26" s="196"/>
      <c r="E26" s="197"/>
      <c r="F26" s="197"/>
      <c r="G26" s="197"/>
      <c r="H26" s="195"/>
      <c r="I26" s="195"/>
      <c r="J26" s="195"/>
      <c r="K26" s="195"/>
      <c r="L26" s="195"/>
      <c r="M26" s="195"/>
      <c r="N26" s="195"/>
      <c r="O26" s="195"/>
      <c r="P26" s="195"/>
    </row>
  </sheetData>
  <mergeCells count="37">
    <mergeCell ref="A22:G22"/>
    <mergeCell ref="M10:M14"/>
    <mergeCell ref="N10:N14"/>
    <mergeCell ref="A15:L15"/>
    <mergeCell ref="A16:A20"/>
    <mergeCell ref="B16:B20"/>
    <mergeCell ref="C16:C20"/>
    <mergeCell ref="M16:M20"/>
    <mergeCell ref="N16:N20"/>
    <mergeCell ref="L10:L14"/>
    <mergeCell ref="K7:K8"/>
    <mergeCell ref="C10:C14"/>
    <mergeCell ref="H10:H14"/>
    <mergeCell ref="I10:I14"/>
    <mergeCell ref="J10:J14"/>
    <mergeCell ref="K10:K14"/>
    <mergeCell ref="F7:F8"/>
    <mergeCell ref="G7:G8"/>
    <mergeCell ref="H7:H8"/>
    <mergeCell ref="I7:I8"/>
    <mergeCell ref="J7:J8"/>
    <mergeCell ref="A24:G24"/>
    <mergeCell ref="A23:L23"/>
    <mergeCell ref="A3:N3"/>
    <mergeCell ref="A4:N4"/>
    <mergeCell ref="A6:A8"/>
    <mergeCell ref="B6:B8"/>
    <mergeCell ref="C6:C8"/>
    <mergeCell ref="D6:D8"/>
    <mergeCell ref="E6:G6"/>
    <mergeCell ref="H6:L6"/>
    <mergeCell ref="M6:N6"/>
    <mergeCell ref="E7:E8"/>
    <mergeCell ref="L7:L8"/>
    <mergeCell ref="M7:M8"/>
    <mergeCell ref="N7:N8"/>
    <mergeCell ref="A10:B14"/>
  </mergeCells>
  <pageMargins left="0.25" right="0.25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титул</vt:lpstr>
      <vt:lpstr>Показатели</vt:lpstr>
      <vt:lpstr>Пояснительная записка </vt:lpstr>
      <vt:lpstr>Нац.проект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Рамазанова Елена Николаевна</cp:lastModifiedBy>
  <cp:lastPrinted>2020-03-03T05:49:29Z</cp:lastPrinted>
  <dcterms:created xsi:type="dcterms:W3CDTF">2011-05-17T05:04:33Z</dcterms:created>
  <dcterms:modified xsi:type="dcterms:W3CDTF">2020-07-08T07:34:48Z</dcterms:modified>
</cp:coreProperties>
</file>